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xr:revisionPtr revIDLastSave="292" documentId="13_ncr:1_{E8BE9384-AB45-4EBC-BEE5-3D7F12364B6D}" xr6:coauthVersionLast="47" xr6:coauthVersionMax="47" xr10:uidLastSave="{0C36E771-03D1-4612-B091-ECDCE57A562A}"/>
  <bookViews>
    <workbookView xWindow="-108" yWindow="-108" windowWidth="23256" windowHeight="12456" tabRatio="870" firstSheet="1" activeTab="1" xr2:uid="{00000000-000D-0000-FFFF-FFFF00000000}"/>
  </bookViews>
  <sheets>
    <sheet name="Validaciones" sheetId="77" state="hidden" r:id="rId1"/>
    <sheet name="Activo" sheetId="5" r:id="rId2"/>
    <sheet name="Pasivo" sheetId="6" r:id="rId3"/>
    <sheet name="Resultado" sheetId="7" r:id="rId4"/>
    <sheet name="Cambio Patrimonio" sheetId="9" r:id="rId5"/>
    <sheet name="Flujo" sheetId="8" r:id="rId6"/>
    <sheet name="N2.2 Reclasificaciones" sheetId="12" r:id="rId7"/>
    <sheet name="N3 Perfil Vencimiento" sheetId="13" r:id="rId8"/>
    <sheet name="N6 Directorio y Comité" sheetId="23" r:id="rId9"/>
    <sheet name="N15.2 Pasivo por arrenda" sheetId="48" r:id="rId10"/>
    <sheet name="N16 Impuestos Dif." sheetId="42" r:id="rId11"/>
    <sheet name="N17.3 Clases Instrum. Finan." sheetId="43" r:id="rId12"/>
    <sheet name="N16.7 AFR actual" sheetId="49" r:id="rId13"/>
    <sheet name="N17.4 Préstamos CP" sheetId="50" r:id="rId14"/>
    <sheet name="N17.4 Préstamos LP" sheetId="51" r:id="rId15"/>
    <sheet name="N17.4 Bonos CP" sheetId="52" r:id="rId16"/>
    <sheet name="N17.4 Bonos LP" sheetId="53" r:id="rId17"/>
    <sheet name="N16.4 Conciliación SI y SF" sheetId="54" state="hidden" r:id="rId18"/>
    <sheet name="N20 Beneficios Empleados" sheetId="59" r:id="rId19"/>
    <sheet name="N21 Pas. No Financiero" sheetId="60" r:id="rId20"/>
    <sheet name="N25 Ingresos Ordinarios" sheetId="26" r:id="rId21"/>
    <sheet name="N26 Otros Gtos. Nat." sheetId="27" r:id="rId22"/>
    <sheet name="N27 Otros Ingresos y Gtos." sheetId="28" r:id="rId23"/>
    <sheet name="N29 Operaciones Discontinuadas" sheetId="31" state="hidden" r:id="rId24"/>
    <sheet name="N30 Segmentos" sheetId="32" r:id="rId25"/>
    <sheet name="N32 EEFF filiales" sheetId="35" r:id="rId26"/>
    <sheet name="N34.1 CovenantAA" sheetId="69" r:id="rId27"/>
    <sheet name="CovenantAC" sheetId="70" r:id="rId28"/>
    <sheet name="N6 CxC CxP Relacionadas" sheetId="62" state="hidden" r:id="rId29"/>
  </sheets>
  <externalReferences>
    <externalReference r:id="rId30"/>
  </externalReferences>
  <definedNames>
    <definedName name="___DAT11">#REF!</definedName>
    <definedName name="___DAT9">#REF!</definedName>
    <definedName name="__123Graph_A" hidden="1">#REF!</definedName>
    <definedName name="__123Graph_ACAPTACIO" hidden="1">#REF!</definedName>
    <definedName name="__123Graph_ACAPTUEN" hidden="1">#REF!</definedName>
    <definedName name="__123Graph_BCAPTUEN" hidden="1">#REF!</definedName>
    <definedName name="__123Graph_CCAPTUEN" hidden="1">#REF!</definedName>
    <definedName name="__123Graph_DCAPTUEN" hidden="1">#REF!</definedName>
    <definedName name="__123Graph_X" hidden="1">#REF!</definedName>
    <definedName name="__123Graph_XCAPTACIO" hidden="1">#REF!</definedName>
    <definedName name="__123Graph_XCAPTUEN" hidden="1">#REF!</definedName>
    <definedName name="__DAT11">#REF!</definedName>
    <definedName name="__DAT9">#REF!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xlnm._FilterDatabase" localSheetId="10" hidden="1">'N16 Impuestos Dif.'!$B$18:$D$32</definedName>
    <definedName name="_xlnm._FilterDatabase" localSheetId="28" hidden="1">'N6 CxC CxP Relacionadas'!$C$12:$M$65</definedName>
    <definedName name="_hyt">#REF!</definedName>
    <definedName name="_Key1" hidden="1">#REF!</definedName>
    <definedName name="_Key2" hidden="1">#REF!</definedName>
    <definedName name="_Order1" hidden="1">0</definedName>
    <definedName name="_Regression_Int" hidden="1">1</definedName>
    <definedName name="_Sort" hidden="1">#REF!</definedName>
    <definedName name="AccessDatabase" hidden="1">"F:\AndersonLegal\Modificado\ANEXOC2000 PARA SOCIEDADES.mdb"</definedName>
    <definedName name="amortización">#REF!</definedName>
    <definedName name="anscount" hidden="1">1</definedName>
    <definedName name="año02">#REF!</definedName>
    <definedName name="AS2DocOpenMode" hidden="1">"AS2DocumentEdit"</definedName>
    <definedName name="AS2LinkLS" hidden="1">#REF!</definedName>
    <definedName name="AS2ReportLS" hidden="1">1</definedName>
    <definedName name="AS2StaticLS" hidden="1">#REF!</definedName>
    <definedName name="AS2SyncStepLS" hidden="1">0</definedName>
    <definedName name="AS2TickmarkLS" hidden="1">#REF!</definedName>
    <definedName name="AS2VersionLS" hidden="1">300</definedName>
    <definedName name="BG_Del" hidden="1">15</definedName>
    <definedName name="BG_Ins" hidden="1">4</definedName>
    <definedName name="BG_Mod" hidden="1">6</definedName>
    <definedName name="CALEND" hidden="1">{"'18'!$A$5:$M$18"}</definedName>
    <definedName name="cas" hidden="1">{"'18'!$A$5:$M$18"}</definedName>
    <definedName name="Chile">#REF!</definedName>
    <definedName name="Cias">#REF!</definedName>
    <definedName name="Contractual">#REF!</definedName>
    <definedName name="DME_Dirty" hidden="1">"Falso"</definedName>
    <definedName name="DME_DocumentFlags" hidden="1">"1"</definedName>
    <definedName name="DME_DocumentID" hidden="1">"::ODMA\DME-MSE\PC-37552"</definedName>
    <definedName name="DME_DocumentOpened" hidden="1">"Verdadero"</definedName>
    <definedName name="DME_DocumentTitle" hidden="1">"PC-37552 - formulario readquisición de acciones - epsa"</definedName>
    <definedName name="DME_LocalFile" hidden="1">"Falso"</definedName>
    <definedName name="DME_NextWindowNumber" hidden="1">"2"</definedName>
    <definedName name="Empleados">#REF!</definedName>
    <definedName name="ERE" hidden="1">{"'18'!$A$5:$M$18"}</definedName>
    <definedName name="ewew" hidden="1">{"'18'!$A$5:$M$18"}</definedName>
    <definedName name="fdgf">#REF!</definedName>
    <definedName name="FECHA">#REF!</definedName>
    <definedName name="FECHA_ACT">#REF!</definedName>
    <definedName name="FECHA_ANT">#REF!</definedName>
    <definedName name="Fechas">#REF!</definedName>
    <definedName name="HOLA" hidden="1">{"'18'!$A$5:$M$18"}</definedName>
    <definedName name="HTML_CodePage" hidden="1">1252</definedName>
    <definedName name="HTML_Control" hidden="1">{"'PACÍFICO12'!$A$1:$E$6"}</definedName>
    <definedName name="Html_control1" hidden="1">{"'18'!$A$5:$M$18"}</definedName>
    <definedName name="HTML_Description" hidden="1">""</definedName>
    <definedName name="HTML_Email" hidden="1">""</definedName>
    <definedName name="HTML_Header" hidden="1">"PACÍFICO12"</definedName>
    <definedName name="HTML_LastUpdate" hidden="1">"11/12/01"</definedName>
    <definedName name="HTML_LineAfter" hidden="1">FALSE</definedName>
    <definedName name="HTML_LineBefore" hidden="1">FALSE</definedName>
    <definedName name="HTML_Name" hidden="1">"GERENCIA DE SISTEMAS"</definedName>
    <definedName name="HTML_OBDlg2" hidden="1">TRUE</definedName>
    <definedName name="HTML_OBDlg3" hidden="1">TRUE</definedName>
    <definedName name="HTML_OBDlg4" hidden="1">TRUE</definedName>
    <definedName name="HTML_OS" hidden="1">0</definedName>
    <definedName name="HTML_PathFile" hidden="1">"\\Sap1002264\c\COMPAQ\HTML.htm"</definedName>
    <definedName name="HTML_PathTemplate" hidden="1">"D:\Pruebas\HTML.htm"</definedName>
    <definedName name="HTML_Title" hidden="1">"Planeacion 2002-cto11"</definedName>
    <definedName name="ijij">#REF!</definedName>
    <definedName name="ind" hidden="1">{"'18'!$A$5:$M$18"}</definedName>
    <definedName name="Indus" hidden="1">{"'18'!$A$5:$M$18"}</definedName>
    <definedName name="Merck" hidden="1">{"'18'!$A$5:$M$18"}</definedName>
    <definedName name="MES">#REF!</definedName>
    <definedName name="MESA">#REF!</definedName>
    <definedName name="monedas">#REF!</definedName>
    <definedName name="PATRIMONIO_Y_PASIVOS">#REF!</definedName>
    <definedName name="ppe">#REF!</definedName>
    <definedName name="ppevsdsd">#REF!</definedName>
    <definedName name="Pptomol06revisrefino" hidden="1">{"'18'!$A$5:$M$18"}</definedName>
    <definedName name="REE" hidden="1">{"'18'!$A$5:$M$18"}</definedName>
    <definedName name="rei" hidden="1">{"'18'!$A$5:$M$18"}</definedName>
    <definedName name="Resumen" hidden="1">#REF!</definedName>
    <definedName name="reti" hidden="1">{"'18'!$A$5:$M$18"}</definedName>
    <definedName name="retiro" hidden="1">{"'18'!$A$5:$M$18"}</definedName>
    <definedName name="SAPBEXhrIndnt" hidden="1">"Wide"</definedName>
    <definedName name="SAPsysID" hidden="1">"708C5W7SBKP804JT78WJ0JNKI"</definedName>
    <definedName name="SAPwbID" hidden="1">"ARS"</definedName>
    <definedName name="sencount" hidden="1">1</definedName>
    <definedName name="SI">#REF!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mp" hidden="1">#NULL!</definedName>
    <definedName name="solver_tol" hidden="1">0.05</definedName>
    <definedName name="solver_typ" hidden="1">1</definedName>
    <definedName name="solver_val" hidden="1">999999999</definedName>
    <definedName name="TablaHistorico" hidden="1">#REF!</definedName>
    <definedName name="TEST0">#REF!</definedName>
    <definedName name="TESTHKEY">#REF!</definedName>
    <definedName name="TESTKEYS">#REF!</definedName>
    <definedName name="TESTVKEY">#REF!</definedName>
    <definedName name="TextRefCopyRangeCount" hidden="1">13</definedName>
    <definedName name="treeList" hidden="1">"10000000000000000000000000000000000000000000000000000000000000000000000000000000000000000000000000000000000000000000000000000000000000000000000000000000000000000000000000000000000000000000000000000000"</definedName>
    <definedName name="util" hidden="1">{"'Hoja2'!$A$4:$H$68"}</definedName>
    <definedName name="v0">#REF!</definedName>
    <definedName name="xa" hidden="1">{"'Hoja2'!$A$4:$H$68"}</definedName>
    <definedName name="XREF_COLUMN_1" hidden="1">#REF!</definedName>
    <definedName name="XREF_COLUMN_2" hidden="1">#REF!</definedName>
    <definedName name="XREF_COLUMN_3" hidden="1">#REF!</definedName>
    <definedName name="XREF_COLUMN_4" hidden="1">#REF!</definedName>
    <definedName name="XRefActiveRow" hidden="1">#REF!</definedName>
    <definedName name="XRefColumnsCount" hidden="1">4</definedName>
    <definedName name="XRefCopy1" hidden="1">#REF!</definedName>
    <definedName name="XRefCopy1Row" hidden="1">#REF!</definedName>
    <definedName name="XRefCopy2" hidden="1">#REF!</definedName>
    <definedName name="XRefCopy3" hidden="1">#REF!</definedName>
    <definedName name="XRefCopy3Row" hidden="1">#REF!</definedName>
    <definedName name="XRefCopyRangeCount" hidden="1">3</definedName>
    <definedName name="XRefPaste1" hidden="1">#REF!</definedName>
    <definedName name="XRefPaste1Row" hidden="1">#REF!</definedName>
    <definedName name="XRefPaste2" hidden="1">#REF!</definedName>
    <definedName name="XRefPaste2Row" hidden="1">#REF!</definedName>
    <definedName name="XRefPasteRangeCount" hidde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3" i="51" l="1"/>
  <c r="R53" i="51"/>
  <c r="Q53" i="51"/>
  <c r="P53" i="51"/>
  <c r="O53" i="51"/>
  <c r="J53" i="51"/>
  <c r="T53" i="51" s="1"/>
  <c r="I53" i="51"/>
  <c r="H53" i="51"/>
  <c r="G53" i="51"/>
  <c r="T52" i="51"/>
  <c r="T51" i="51"/>
  <c r="T50" i="51"/>
  <c r="T49" i="51"/>
  <c r="T48" i="51"/>
  <c r="T47" i="51"/>
  <c r="S41" i="51"/>
  <c r="R41" i="51"/>
  <c r="Q41" i="51"/>
  <c r="P41" i="51"/>
  <c r="O41" i="51"/>
  <c r="J41" i="51"/>
  <c r="I41" i="51"/>
  <c r="H41" i="51"/>
  <c r="G41" i="51"/>
  <c r="T40" i="51"/>
  <c r="T39" i="51"/>
  <c r="T38" i="51"/>
  <c r="T37" i="51"/>
  <c r="T36" i="51"/>
  <c r="T35" i="51"/>
  <c r="B29" i="51"/>
  <c r="S26" i="51"/>
  <c r="R26" i="51"/>
  <c r="Q26" i="51"/>
  <c r="P26" i="51"/>
  <c r="O26" i="51"/>
  <c r="I26" i="51"/>
  <c r="H26" i="51"/>
  <c r="G26" i="51"/>
  <c r="T25" i="51"/>
  <c r="J25" i="51"/>
  <c r="T24" i="51"/>
  <c r="J24" i="51"/>
  <c r="T23" i="51"/>
  <c r="J23" i="51"/>
  <c r="T22" i="51"/>
  <c r="J22" i="51"/>
  <c r="T21" i="51"/>
  <c r="J21" i="51"/>
  <c r="T20" i="51"/>
  <c r="J20" i="51"/>
  <c r="S14" i="51"/>
  <c r="R14" i="51"/>
  <c r="Q14" i="51"/>
  <c r="P14" i="51"/>
  <c r="O14" i="51"/>
  <c r="I14" i="51"/>
  <c r="H14" i="51"/>
  <c r="G14" i="51"/>
  <c r="T13" i="51"/>
  <c r="J13" i="51"/>
  <c r="T12" i="51"/>
  <c r="J12" i="51"/>
  <c r="T11" i="51"/>
  <c r="J11" i="51"/>
  <c r="A11" i="51"/>
  <c r="A12" i="51" s="1"/>
  <c r="T10" i="51"/>
  <c r="J10" i="51"/>
  <c r="T9" i="51"/>
  <c r="J9" i="51"/>
  <c r="T8" i="51"/>
  <c r="J8" i="51"/>
  <c r="B2" i="51"/>
  <c r="F18" i="54"/>
  <c r="F7" i="54"/>
  <c r="T14" i="51" l="1"/>
  <c r="T26" i="51"/>
  <c r="J14" i="51"/>
  <c r="J26" i="51"/>
  <c r="T41" i="51"/>
  <c r="F34" i="54"/>
  <c r="E34" i="54"/>
  <c r="N16" i="54" l="1"/>
  <c r="D49" i="54" l="1"/>
  <c r="D47" i="54"/>
  <c r="D50" i="54" s="1"/>
  <c r="F49" i="54"/>
  <c r="E49" i="54"/>
  <c r="E47" i="54"/>
  <c r="F45" i="54"/>
  <c r="F44" i="54"/>
  <c r="H44" i="54" s="1"/>
  <c r="F43" i="54"/>
  <c r="F47" i="54" s="1"/>
  <c r="G49" i="54"/>
  <c r="C49" i="54"/>
  <c r="H48" i="54"/>
  <c r="H49" i="54" s="1"/>
  <c r="G47" i="54"/>
  <c r="G50" i="54" s="1"/>
  <c r="C47" i="54"/>
  <c r="H46" i="54"/>
  <c r="H37" i="54"/>
  <c r="H38" i="54" s="1"/>
  <c r="H35" i="54"/>
  <c r="H33" i="54"/>
  <c r="G38" i="54"/>
  <c r="F38" i="54"/>
  <c r="D38" i="54"/>
  <c r="C38" i="54"/>
  <c r="G36" i="54"/>
  <c r="D36" i="54"/>
  <c r="D39" i="54" s="1"/>
  <c r="C36" i="54"/>
  <c r="C39" i="54" s="1"/>
  <c r="E38" i="54"/>
  <c r="E36" i="54"/>
  <c r="F32" i="54"/>
  <c r="F36" i="54" s="1"/>
  <c r="F39" i="54" s="1"/>
  <c r="F50" i="54" l="1"/>
  <c r="H32" i="54"/>
  <c r="E39" i="54"/>
  <c r="H34" i="54"/>
  <c r="G39" i="54"/>
  <c r="E50" i="54"/>
  <c r="C50" i="54"/>
  <c r="H43" i="54"/>
  <c r="H45" i="54"/>
  <c r="H47" i="54" l="1"/>
  <c r="H50" i="54" s="1"/>
  <c r="H36" i="54"/>
  <c r="H39" i="54" l="1"/>
  <c r="Q39" i="62" l="1"/>
  <c r="O39" i="62"/>
  <c r="I63" i="62"/>
  <c r="G17" i="62"/>
  <c r="D70" i="62" l="1"/>
  <c r="I45" i="62"/>
  <c r="I25" i="62"/>
  <c r="I40" i="62"/>
  <c r="I35" i="62"/>
  <c r="G60" i="62"/>
  <c r="I18" i="62"/>
  <c r="I20" i="62"/>
  <c r="I43" i="62"/>
  <c r="I38" i="62"/>
  <c r="I28" i="62"/>
  <c r="M12" i="62"/>
  <c r="M16" i="54" l="1"/>
  <c r="G61" i="62" l="1"/>
  <c r="H15" i="54" l="1"/>
  <c r="I17" i="54" l="1"/>
  <c r="O61" i="62" l="1"/>
  <c r="Q61" i="62" s="1"/>
  <c r="O40" i="62"/>
  <c r="Q40" i="62" s="1"/>
  <c r="O63" i="62"/>
  <c r="Q63" i="62" s="1"/>
  <c r="R41" i="62"/>
  <c r="T41" i="62" s="1"/>
  <c r="I20" i="54" l="1"/>
  <c r="C15" i="54"/>
  <c r="I26" i="62" l="1"/>
  <c r="G30" i="62"/>
  <c r="I27" i="62"/>
  <c r="T57" i="62"/>
  <c r="R59" i="62"/>
  <c r="T59" i="62" s="1"/>
  <c r="R58" i="62"/>
  <c r="T58" i="62" s="1"/>
  <c r="R33" i="62"/>
  <c r="T33" i="62" s="1"/>
  <c r="R52" i="62"/>
  <c r="T52" i="62" s="1"/>
  <c r="T49" i="62"/>
  <c r="R48" i="62"/>
  <c r="T48" i="62" s="1"/>
  <c r="R50" i="62"/>
  <c r="T50" i="62" s="1"/>
  <c r="R47" i="62"/>
  <c r="T47" i="62" s="1"/>
  <c r="R46" i="62"/>
  <c r="T46" i="62" s="1"/>
  <c r="R45" i="62"/>
  <c r="T45" i="62" s="1"/>
  <c r="R27" i="62"/>
  <c r="T27" i="62" s="1"/>
  <c r="Q62" i="62"/>
  <c r="Q35" i="62"/>
  <c r="U125" i="62"/>
  <c r="U126" i="62" s="1"/>
  <c r="T125" i="62"/>
  <c r="T126" i="62" s="1"/>
  <c r="S125" i="62"/>
  <c r="S126" i="62" s="1"/>
  <c r="R125" i="62"/>
  <c r="R126" i="62" s="1"/>
  <c r="Q125" i="62"/>
  <c r="Q126" i="62" s="1"/>
  <c r="P125" i="62"/>
  <c r="P126" i="62" s="1"/>
  <c r="O125" i="62"/>
  <c r="O126" i="62" s="1"/>
  <c r="G125" i="62"/>
  <c r="M79" i="62"/>
  <c r="R73" i="62"/>
  <c r="I18" i="54" l="1"/>
  <c r="G33" i="62"/>
  <c r="C22" i="54" l="1"/>
  <c r="C20" i="54"/>
  <c r="C19" i="54"/>
  <c r="C18" i="54"/>
  <c r="C11" i="54"/>
  <c r="C9" i="54"/>
  <c r="I8" i="54" l="1"/>
  <c r="F21" i="54" l="1"/>
  <c r="E21" i="54"/>
  <c r="G21" i="54"/>
  <c r="D21" i="54"/>
  <c r="H20" i="54" l="1"/>
  <c r="J20" i="54" s="1"/>
  <c r="R8" i="62" l="1"/>
  <c r="P64" i="62"/>
  <c r="S64" i="62"/>
  <c r="U64" i="62"/>
  <c r="H64" i="62"/>
  <c r="J64" i="62"/>
  <c r="K64" i="62"/>
  <c r="L64" i="62"/>
  <c r="M64" i="62"/>
  <c r="H125" i="62"/>
  <c r="I125" i="62"/>
  <c r="J125" i="62"/>
  <c r="K125" i="62"/>
  <c r="L125" i="62"/>
  <c r="M125" i="62"/>
  <c r="M126" i="62" s="1"/>
  <c r="H9" i="54" l="1"/>
  <c r="G64" i="62" l="1"/>
  <c r="I64" i="62" l="1"/>
  <c r="E10" i="54" l="1"/>
  <c r="F10" i="54"/>
  <c r="G10" i="54"/>
  <c r="D10" i="54"/>
  <c r="N17" i="54" s="1"/>
  <c r="N18" i="54" s="1"/>
  <c r="M17" i="54" l="1"/>
  <c r="M18" i="54" s="1"/>
  <c r="I7" i="54" l="1"/>
  <c r="I126" i="62" l="1"/>
  <c r="H126" i="62"/>
  <c r="G126" i="62"/>
  <c r="S65" i="62"/>
  <c r="U65" i="62"/>
  <c r="P65" i="62"/>
  <c r="O64" i="62"/>
  <c r="R64" i="62" l="1"/>
  <c r="R65" i="62" s="1"/>
  <c r="T64" i="62"/>
  <c r="Q64" i="62"/>
  <c r="O65" i="62"/>
  <c r="Q65" i="62" l="1"/>
  <c r="T65" i="62"/>
  <c r="H65" i="62"/>
  <c r="J65" i="62"/>
  <c r="K65" i="62"/>
  <c r="L65" i="62"/>
  <c r="M14" i="62"/>
  <c r="M65" i="62" l="1"/>
  <c r="G65" i="62"/>
  <c r="I65" i="62" l="1"/>
  <c r="E70" i="62" l="1"/>
  <c r="I6" i="54" l="1"/>
  <c r="D69" i="62" l="1"/>
  <c r="E69" i="62" s="1"/>
  <c r="D129" i="62" l="1"/>
  <c r="E129" i="62" s="1"/>
  <c r="D130" i="62" l="1"/>
  <c r="E130" i="62" s="1"/>
  <c r="D67" i="31" l="1"/>
  <c r="I11" i="54" l="1"/>
  <c r="I22" i="54" l="1"/>
  <c r="I79" i="31" l="1"/>
  <c r="I84" i="31" s="1"/>
  <c r="I64" i="31"/>
  <c r="H64" i="31"/>
  <c r="C63" i="31" l="1"/>
  <c r="D63" i="31"/>
  <c r="F63" i="31" s="1"/>
  <c r="I71" i="31" l="1"/>
  <c r="H71" i="31"/>
  <c r="F71" i="31"/>
  <c r="E71" i="31"/>
  <c r="D148" i="31"/>
  <c r="D158" i="31" s="1"/>
  <c r="C148" i="31"/>
  <c r="C158" i="31" s="1"/>
  <c r="D141" i="31"/>
  <c r="C141" i="31"/>
  <c r="D115" i="31"/>
  <c r="D108" i="31"/>
  <c r="C108" i="31"/>
  <c r="D102" i="31"/>
  <c r="C102" i="31"/>
  <c r="C116" i="31" s="1"/>
  <c r="F92" i="31"/>
  <c r="E92" i="31"/>
  <c r="F85" i="31"/>
  <c r="E85" i="31"/>
  <c r="E63" i="31" s="1"/>
  <c r="F83" i="31"/>
  <c r="E83" i="31"/>
  <c r="F82" i="31"/>
  <c r="E82" i="31"/>
  <c r="F81" i="31"/>
  <c r="E81" i="31"/>
  <c r="F80" i="31"/>
  <c r="E80" i="31"/>
  <c r="D79" i="31"/>
  <c r="D84" i="31" s="1"/>
  <c r="C79" i="31"/>
  <c r="C84" i="31" s="1"/>
  <c r="F78" i="31"/>
  <c r="E78" i="31"/>
  <c r="F77" i="31"/>
  <c r="E77" i="31"/>
  <c r="F76" i="31"/>
  <c r="E76" i="31"/>
  <c r="F75" i="31"/>
  <c r="E75" i="31"/>
  <c r="F74" i="31"/>
  <c r="E74" i="31"/>
  <c r="F73" i="31"/>
  <c r="E73" i="31"/>
  <c r="D71" i="31"/>
  <c r="D95" i="31" s="1"/>
  <c r="C71" i="31"/>
  <c r="C95" i="31" s="1"/>
  <c r="I68" i="31"/>
  <c r="H68" i="31"/>
  <c r="D86" i="31" l="1"/>
  <c r="D62" i="31"/>
  <c r="E79" i="31"/>
  <c r="E84" i="31" s="1"/>
  <c r="E86" i="31" s="1"/>
  <c r="C86" i="31"/>
  <c r="C62" i="31"/>
  <c r="F79" i="31"/>
  <c r="F84" i="31" s="1"/>
  <c r="F86" i="31" s="1"/>
  <c r="D116" i="31"/>
  <c r="D162" i="31" s="1"/>
  <c r="D164" i="31" s="1"/>
  <c r="C162" i="31"/>
  <c r="C164" i="31" s="1"/>
  <c r="F62" i="31" l="1"/>
  <c r="D64" i="31"/>
  <c r="D68" i="31" s="1"/>
  <c r="C64" i="31"/>
  <c r="E62" i="31"/>
  <c r="C68" i="31"/>
  <c r="E64" i="31" l="1"/>
  <c r="E68" i="31"/>
  <c r="F64" i="31"/>
  <c r="F68" i="31"/>
  <c r="H18" i="54" l="1"/>
  <c r="J18" i="54" s="1"/>
  <c r="K18" i="54" s="1"/>
  <c r="C8" i="54"/>
  <c r="H8" i="54" s="1"/>
  <c r="C6" i="54"/>
  <c r="G23" i="54"/>
  <c r="F23" i="54"/>
  <c r="E23" i="54"/>
  <c r="D23" i="54"/>
  <c r="G12" i="54"/>
  <c r="G13" i="54" s="1"/>
  <c r="F12" i="54"/>
  <c r="F13" i="54" s="1"/>
  <c r="E12" i="54"/>
  <c r="E13" i="54" s="1"/>
  <c r="D12" i="54"/>
  <c r="D13" i="54" s="1"/>
  <c r="J8" i="54" l="1"/>
  <c r="K8" i="54" s="1"/>
  <c r="H6" i="54"/>
  <c r="C12" i="54"/>
  <c r="G24" i="54"/>
  <c r="C17" i="54"/>
  <c r="C21" i="54" s="1"/>
  <c r="C7" i="54"/>
  <c r="H7" i="54" s="1"/>
  <c r="D24" i="54"/>
  <c r="E24" i="54"/>
  <c r="H19" i="54"/>
  <c r="F24" i="54"/>
  <c r="J7" i="54" l="1"/>
  <c r="K7" i="54" s="1"/>
  <c r="J6" i="54"/>
  <c r="K6" i="54" s="1"/>
  <c r="C10" i="54"/>
  <c r="C13" i="54" s="1"/>
  <c r="H17" i="54"/>
  <c r="J17" i="54" s="1"/>
  <c r="K17" i="54" s="1"/>
  <c r="H10" i="54"/>
  <c r="H11" i="54"/>
  <c r="C23" i="54"/>
  <c r="H22" i="54"/>
  <c r="J22" i="54" s="1"/>
  <c r="H12" i="54" l="1"/>
  <c r="H13" i="54" s="1"/>
  <c r="J11" i="54"/>
  <c r="H21" i="54"/>
  <c r="C24" i="54"/>
  <c r="H23" i="54"/>
  <c r="H24" i="54" l="1"/>
  <c r="I19" i="54" l="1"/>
  <c r="J19" i="54" s="1"/>
  <c r="K19" i="54" s="1"/>
  <c r="C69" i="31" l="1"/>
  <c r="I21" i="54" l="1"/>
  <c r="J21" i="54" s="1"/>
  <c r="I10" i="54"/>
  <c r="J10" i="54" s="1"/>
  <c r="D68" i="62" l="1"/>
  <c r="E68" i="62" s="1"/>
  <c r="E69" i="31" l="1"/>
  <c r="D69" i="31" l="1"/>
  <c r="F69" i="31"/>
  <c r="C3" i="77" l="1"/>
  <c r="C2" i="77" l="1"/>
  <c r="B3" i="77" l="1"/>
  <c r="B2" i="77" l="1"/>
</calcChain>
</file>

<file path=xl/sharedStrings.xml><?xml version="1.0" encoding="utf-8"?>
<sst xmlns="http://schemas.openxmlformats.org/spreadsheetml/2006/main" count="3561" uniqueCount="878">
  <si>
    <t>ACTIVOS</t>
  </si>
  <si>
    <t>EFECTIVO Y EQUIVALENTES AL</t>
  </si>
  <si>
    <t>OTROS ACTIVOS NO FINANCIEROS, CO</t>
  </si>
  <si>
    <t>DEUDORES COMERCIALES Y OTRAS CUE</t>
  </si>
  <si>
    <t>CUENTAS POR COBRAR A ENTIDADES R</t>
  </si>
  <si>
    <t>INVENTARIOS</t>
  </si>
  <si>
    <t>Inventarios</t>
  </si>
  <si>
    <t>ACTIVOS POR IMPUESTOS CORRIENTES</t>
  </si>
  <si>
    <t>Activos por impuestos corrientes</t>
  </si>
  <si>
    <t>ACTIVOS NO CTES MANTENIDOS P VTA</t>
  </si>
  <si>
    <t>Activos no corrientes mantenidos para la venta</t>
  </si>
  <si>
    <t>OTROS ACTIVOS FINANCIEROS NO COR</t>
  </si>
  <si>
    <t>OTROS ACTIVOS NO FINANCIEROS NO</t>
  </si>
  <si>
    <t>DERECHOS POR COBRAR NO CORRIENTE</t>
  </si>
  <si>
    <t>INVERSIONES CONTABILIZADAS UTILI</t>
  </si>
  <si>
    <t>Inversiones contabilizadas utilizando el método de la partic</t>
  </si>
  <si>
    <t>ACTIVOS INTANGIBLES DISTINTOS DE</t>
  </si>
  <si>
    <t>Activos intangibles distintos de la plusvalía</t>
  </si>
  <si>
    <t>PLUSVALIA</t>
  </si>
  <si>
    <t>Plusvalia</t>
  </si>
  <si>
    <t>PROPIEDADES, PLANTAS Y EQUIPOS,</t>
  </si>
  <si>
    <t>ACTIVOS POR DERECHO DE USO</t>
  </si>
  <si>
    <t>Activos por derecho de uso</t>
  </si>
  <si>
    <t>ACTIVOS POR IMPUESTOS DIFERIDOS</t>
  </si>
  <si>
    <t>CUENTAS POR COBRAR A ENTIDADES</t>
  </si>
  <si>
    <t>PASIVOS, CORRIENTE</t>
  </si>
  <si>
    <t>OTROS PASIVOS FINANCIEROS CORRIE</t>
  </si>
  <si>
    <t>PASIVOS POR ARRENDAMIENTOS CORRI</t>
  </si>
  <si>
    <t>CUENTAS POR PAGAR COMERCIALES Y</t>
  </si>
  <si>
    <t>Cuentas por pagar comerciales y otras cuentas por pagar</t>
  </si>
  <si>
    <t>CUENTAS POR PAGAR A ENTIDADES RE</t>
  </si>
  <si>
    <t>OTRAS PROVISIONES A CORTO PLAZO</t>
  </si>
  <si>
    <t>Litigios</t>
  </si>
  <si>
    <t>PASIVOS POR IMPUESTOS CORRIENTES</t>
  </si>
  <si>
    <t>PROVISIONES CORRIENTES POR BENEF</t>
  </si>
  <si>
    <t>Provisiones corrientes por beneficios a los empleados</t>
  </si>
  <si>
    <t>OTROS PASIVOS NO FINANCIEROS COR</t>
  </si>
  <si>
    <t>PASIVOS, NO CORRIENTES</t>
  </si>
  <si>
    <t>OTROS PASIVOS FINANCIEROS, NO CO</t>
  </si>
  <si>
    <t>PASIVOS POR ARRENDAMIENTOS NO CO</t>
  </si>
  <si>
    <t>OTRAS CUENTAS POR PAGAR, NO CORR</t>
  </si>
  <si>
    <t>Otras cuentas por pagar, no corrientes</t>
  </si>
  <si>
    <t>CUENTAS POR PAGAR  ENTIDADES REL</t>
  </si>
  <si>
    <t>OTRAS PROVISIONES A LARGO PLAZO</t>
  </si>
  <si>
    <t>PASIVO POR IMPUESTOS DIFERIDOS</t>
  </si>
  <si>
    <t>Pasivo por impuestos diferidos</t>
  </si>
  <si>
    <t>PROVISIONES NO CORRIENTES POR BE</t>
  </si>
  <si>
    <t>Provisiones no corrientes por beneficios a los empleados</t>
  </si>
  <si>
    <t>OTROS PASIVOS NO FINANCIEROS NO</t>
  </si>
  <si>
    <t>CAPITAL EMITIDO</t>
  </si>
  <si>
    <t>Capital Emitido</t>
  </si>
  <si>
    <t>GANANCIAS (PERDIDAS) ACUMULADAS</t>
  </si>
  <si>
    <t>Ganancias (perdidas) acumuladas</t>
  </si>
  <si>
    <t>PRIMAS DE EMISION</t>
  </si>
  <si>
    <t>Primas de emision</t>
  </si>
  <si>
    <t>OTRAS PARTICIPACIONES EN EL PATR</t>
  </si>
  <si>
    <t>Otras participaciones en el patrimonio</t>
  </si>
  <si>
    <t>PARTICIPACIONES NO CONTROLADORAS</t>
  </si>
  <si>
    <t>Participaciones no controladoras</t>
  </si>
  <si>
    <t>INGRESOS DE ACTIVIDADES ORDINARI</t>
  </si>
  <si>
    <t>Ingresos de actividades ordinarias</t>
  </si>
  <si>
    <t>Compra de agua</t>
  </si>
  <si>
    <t>MATERIAS PRIMAS Y CONSUMIBLES UT</t>
  </si>
  <si>
    <t>Materias primas y consumibles utilizados</t>
  </si>
  <si>
    <t>GASTOS POR BENEFICIOS A LOS EMPL</t>
  </si>
  <si>
    <t>Gastos por beneficios a los empleados</t>
  </si>
  <si>
    <t>GASTO POR DEPRECIACIÓN Y AMORTIZ</t>
  </si>
  <si>
    <t>Gasto por depreciación y amortización</t>
  </si>
  <si>
    <t>OTROS GASTOS, POR NATURALEZA</t>
  </si>
  <si>
    <t>Otros gastos, por naturaleza</t>
  </si>
  <si>
    <t>OTRAS GANANCIAS (PÉRDIDAS)</t>
  </si>
  <si>
    <t>Otras ganancias (pérdidas)</t>
  </si>
  <si>
    <t>PARTICIPACIÓN EN LAS GANANCIAS (</t>
  </si>
  <si>
    <t>INGRESOS FINANCIEROS</t>
  </si>
  <si>
    <t>Ingresos financieros</t>
  </si>
  <si>
    <t>COSTOS FINANCIEROS</t>
  </si>
  <si>
    <t>Costos Financieros</t>
  </si>
  <si>
    <t>REVERSIÓN DE PÉRDIDAS POR DETERI</t>
  </si>
  <si>
    <t>Reversión de pérdidas por deterioro de valor (pérdidas por d</t>
  </si>
  <si>
    <t>GANANCIAS (PÉRDIDAS) DE CAMBIO E</t>
  </si>
  <si>
    <t>Ganancias (pérdidas) de cambio en moneda extranjera</t>
  </si>
  <si>
    <t>RESULTADO POR UNIDADES REAJUSTAB</t>
  </si>
  <si>
    <t>Resultado por unidades reajustables</t>
  </si>
  <si>
    <t>GASTOS POR IMPUESTOS</t>
  </si>
  <si>
    <t>GANANCIA (PÉRDIDA), ATRIBUIBLE A</t>
  </si>
  <si>
    <t>Nota</t>
  </si>
  <si>
    <t>Variación</t>
  </si>
  <si>
    <t>%</t>
  </si>
  <si>
    <t>M$</t>
  </si>
  <si>
    <t>Flujo</t>
  </si>
  <si>
    <t>ACTIVOS CORRIENTES</t>
  </si>
  <si>
    <t>Efectivo y equivalentes al efectivo</t>
  </si>
  <si>
    <t>OTROS ACTIVOS FINANCIEROS CORRIE</t>
  </si>
  <si>
    <t>Otros activos financieros</t>
  </si>
  <si>
    <t>Otros activos no financieros</t>
  </si>
  <si>
    <t>Deudores comerciales y otras cuentas por cobrar,</t>
  </si>
  <si>
    <t>Cuentas por cobrar a entidades relacionadas</t>
  </si>
  <si>
    <t>Total de activos corrientes distintos de los activos o grupos de activos para su disposición clasificados como mantenidos para la venta o como mantenidos para distribuir a los propietarios</t>
  </si>
  <si>
    <t>ACTIVOS CORRIENTES TOTALES</t>
  </si>
  <si>
    <t>ACTIVOS NO CORRIENTES</t>
  </si>
  <si>
    <t>Derechos por cobrar</t>
  </si>
  <si>
    <t>Propiedades, plantas y equipos</t>
  </si>
  <si>
    <t>Activos por impuestos diferidos</t>
  </si>
  <si>
    <t>TOTAL DE ACTIVOS NO CORRIENTES</t>
  </si>
  <si>
    <t>TOTAL DE ACTIVOS</t>
  </si>
  <si>
    <t>PASIVOS</t>
  </si>
  <si>
    <t>PASIVOS CORRIENTES</t>
  </si>
  <si>
    <t xml:space="preserve">Otros pasivos financieros </t>
  </si>
  <si>
    <t>Pasivos por arrendamientos</t>
  </si>
  <si>
    <t>Cuentas por pagar a entidades relacionadas</t>
  </si>
  <si>
    <t>Otras provisiones</t>
  </si>
  <si>
    <t>Pasivos por impuestos</t>
  </si>
  <si>
    <t>Otros pasivos no financieros</t>
  </si>
  <si>
    <t>Total de pasivos corrientes distintos de los pasivos incluidos en grupos de pasivos para su disposición clasificados como mantenidos para la venta</t>
  </si>
  <si>
    <t>PASIVOS INCLUIDOS EN GRUPOS DE A</t>
  </si>
  <si>
    <t>Pasivos incluidos en grupos de activos para su disposición clasificados como mantenidos para la venta</t>
  </si>
  <si>
    <t>PASIVOS CORRIENTES TOTALES</t>
  </si>
  <si>
    <t>PASIVOS NO CORRIENTES</t>
  </si>
  <si>
    <t>Otros pasivos financieros</t>
  </si>
  <si>
    <t>Otras cuentas por pagar</t>
  </si>
  <si>
    <t>TOTAL DE PASIVOS NO CORRIENTES</t>
  </si>
  <si>
    <t>TOTAL PASIVOS</t>
  </si>
  <si>
    <t>PATRIMONIO</t>
  </si>
  <si>
    <t>Otras reservas</t>
  </si>
  <si>
    <t>Patrimonio atribuible a los propietarios de la controladora</t>
  </si>
  <si>
    <t xml:space="preserve">PATRIMONIO TOTAL </t>
  </si>
  <si>
    <t>TOTAL DE PATRIMONIO Y PASIVOS</t>
  </si>
  <si>
    <t xml:space="preserve">ESTADOS DE RESULTADOS POR NATURALEZA </t>
  </si>
  <si>
    <t>Var. Acum</t>
  </si>
  <si>
    <t>Ganancias de actividades operacionales</t>
  </si>
  <si>
    <t>Costos financieros</t>
  </si>
  <si>
    <t>Ganancias por deterioro y reversos de pérdidas por deterioro (Pérdidas por deterioro) determinado de acuerdo con NIIF 9  sobre activos financieros</t>
  </si>
  <si>
    <t>Participación en las ganancias (pérdidas) de asociadas y negocion conjuntos</t>
  </si>
  <si>
    <t>Ganancia antes de impuestos</t>
  </si>
  <si>
    <t>Gastos por impuestos a las ganancias</t>
  </si>
  <si>
    <t>Ganancia procedente de operaciones continuadas</t>
  </si>
  <si>
    <t>Ganancia (pérdida) procedente de operaciones discontinuadas</t>
  </si>
  <si>
    <t>Ganancia</t>
  </si>
  <si>
    <t>Ganancia atribuible a</t>
  </si>
  <si>
    <t>Ganancia atribuible a los propietarios de la controladora</t>
  </si>
  <si>
    <t>Ganancia, atribuible a participaciones no controla</t>
  </si>
  <si>
    <t xml:space="preserve">Ganancia </t>
  </si>
  <si>
    <t xml:space="preserve">Ganancias por acción </t>
  </si>
  <si>
    <t>Ganancias por acción básica en operaciones continuadas ($)</t>
  </si>
  <si>
    <t>Ganancias por acción básica ($)</t>
  </si>
  <si>
    <t>ESTADOS DE RESULTADOS INTEGRALES</t>
  </si>
  <si>
    <t>OTRO RESULTADO INTEGRAL</t>
  </si>
  <si>
    <t>Componentes de otro resultado integral que no se reclasificarán al resultado del período, antes de impuestos</t>
  </si>
  <si>
    <t>Otro resultado integral que no se reclasificará al resultado del período, antes de impuestos</t>
  </si>
  <si>
    <t>Componentes de otro resultado integral que se reclasificarán al resultado del período, antes de impuestos</t>
  </si>
  <si>
    <t xml:space="preserve">Coberturas de flujo de efectivo </t>
  </si>
  <si>
    <t>Ganancias (pérdidas) por coberturas de flujos de efectivo</t>
  </si>
  <si>
    <t>Total otro resultado integral que se reclasificará al resultado del periodo</t>
  </si>
  <si>
    <t>Otros componentes de otro resultado integral, antes de impuestos</t>
  </si>
  <si>
    <t>Impuestos a las ganancias relativos a componentes de otro resultado integral que no se reclasificará al resultado del período</t>
  </si>
  <si>
    <t>Total Impuestos a las ganancias relativos a componentes de otro resultado integral que no se reclasificará al resultado del período</t>
  </si>
  <si>
    <t>Impuestos Ganancias (pérdidas) por coberturas de flujos de efectivo</t>
  </si>
  <si>
    <t xml:space="preserve">Total otro resultado integral </t>
  </si>
  <si>
    <t>TOTAL RESULTADO INTEGRAL</t>
  </si>
  <si>
    <t>Resultado integral atribuible a:</t>
  </si>
  <si>
    <t>Resultado integral atribuible a los propietarios de la controladora</t>
  </si>
  <si>
    <t>Resultado integral atribuible a participaciones no controladoras</t>
  </si>
  <si>
    <t>Resultado integral total</t>
  </si>
  <si>
    <t>Estado de Flujo de efectivo directo</t>
  </si>
  <si>
    <t>Cobros procedentes de las ventas de bienes y prestación de servicios</t>
  </si>
  <si>
    <t>Cobros procedentes de regalías, cuotas, comisiones y otros ingresos de actividades ordinarias</t>
  </si>
  <si>
    <t>Cobros procedentes de contratos mantenidos con propósitos de intermediación o para negociar</t>
  </si>
  <si>
    <t>Cobros procedentes de primas y prestaciones, anualidades y otros beneficios de pólizas suscritas</t>
  </si>
  <si>
    <t>Otros cobros por actividades de operación</t>
  </si>
  <si>
    <t xml:space="preserve">Clases de cobros por actividades de operación </t>
  </si>
  <si>
    <t>Clases de cobros por actividades de operación</t>
  </si>
  <si>
    <t>Pagos a proveedores por el suministro de bienes y servicios</t>
  </si>
  <si>
    <t>Pagos procedentes de contratos mantenidos para intermediación o para negociar</t>
  </si>
  <si>
    <t>Pagos a y por cuenta de los empleados</t>
  </si>
  <si>
    <t>Pagos por primas y prestaciones, anualidades y otras obligaciones derivadas de las pólizas suscritas</t>
  </si>
  <si>
    <t>Otros pagos por actividades de operación</t>
  </si>
  <si>
    <t>Clases de pagos en efectivo procedentes de actividades de operación</t>
  </si>
  <si>
    <t>Dividendos pagados</t>
  </si>
  <si>
    <t>Dividendos recibidos</t>
  </si>
  <si>
    <t>Intereses pagados</t>
  </si>
  <si>
    <t>Intereses recibidos</t>
  </si>
  <si>
    <t xml:space="preserve">Impuestos a las ganancias (pagados) </t>
  </si>
  <si>
    <t>Impuestos a las ganancias pagados (reembolsados)</t>
  </si>
  <si>
    <t>Otras entradas (salidas) de efectivo</t>
  </si>
  <si>
    <t>Flujos de efectivo procedentes (utilizados en) operaciones</t>
  </si>
  <si>
    <t>Flujos de efectivo procedentes de (utilizados en) actividades de operación</t>
  </si>
  <si>
    <t>Flujos de efectivo procedentes de la pérdida de control de subsidiarias u otros negocios</t>
  </si>
  <si>
    <t>Flujos de efectivo utilizados para obtener el control de subsidiarias u otros negocios</t>
  </si>
  <si>
    <t>Flujos de efectivo utilizados en la compra de participaciones no controladoras</t>
  </si>
  <si>
    <t>Otros cobros por la venta de patrimonio o instrumentos de deuda de otras entidades</t>
  </si>
  <si>
    <t>Otros pagos para adquirir patrimonio o instrumentos de deuda de otras entidades</t>
  </si>
  <si>
    <t>Otros cobros por la venta de participaciones en negocios conjuntos</t>
  </si>
  <si>
    <t>Otros pagos para adquirir participaciones en negocios conjuntos</t>
  </si>
  <si>
    <t>Préstamos a entidades relacionadas</t>
  </si>
  <si>
    <t>Importes procedentes de ventas de propiedades, planta y equipo</t>
  </si>
  <si>
    <t>Compras de propiedades, planta y equipo</t>
  </si>
  <si>
    <t>Importes procedentes de ventas de activos intangibles</t>
  </si>
  <si>
    <t>Compras de activos intangibles</t>
  </si>
  <si>
    <t>Recursos por ventas de otros activos a largo plazo</t>
  </si>
  <si>
    <t>Compras de otros activos a largo plazo</t>
  </si>
  <si>
    <t>Importes procedentes de subvenciones del gobierno</t>
  </si>
  <si>
    <t>Anticipos de efectivo y préstamos concedidos a terceros</t>
  </si>
  <si>
    <t>Cobros procedentes del reembolso de anticipos y préstamos concedidos a terceros</t>
  </si>
  <si>
    <t>Pagos derivados de contratos de futuro, a término, de opciones y de permuta financiera</t>
  </si>
  <si>
    <t>Cobros procedentes de contratos de futuro, a término, de opciones y de permuta financiera</t>
  </si>
  <si>
    <t>Cobros a entidades relacionadas</t>
  </si>
  <si>
    <t>Impuestos a las ganancias reembolsados (pagados)</t>
  </si>
  <si>
    <t>Flujos de efectivo procedentes de (utilizados en) actividades de inversión</t>
  </si>
  <si>
    <t>Importes procedentes de la emisión de acciones</t>
  </si>
  <si>
    <t>Importes procedentes de la emisión de otros instrumentos de patrimonio</t>
  </si>
  <si>
    <t>Pagos por adquirir o rescatar las acciones de la entidad</t>
  </si>
  <si>
    <t>Pagos por otras participaciones en el patrimonio</t>
  </si>
  <si>
    <t>Importes procedentes de préstamos de largo plazo</t>
  </si>
  <si>
    <t>Importes procedentes de préstamos de corto plazo</t>
  </si>
  <si>
    <t>Importes procedentes de préstamos, clasificados como actividades de financiación</t>
  </si>
  <si>
    <t>Préstamos de entidades relacionadas</t>
  </si>
  <si>
    <t>Reembolsos de préstamos</t>
  </si>
  <si>
    <t>Pagos de pasivos por arrendamientos financieros</t>
  </si>
  <si>
    <t>Pagos de préstamos a entidades relacionadas</t>
  </si>
  <si>
    <t xml:space="preserve"> Flujos de efectivo procedentes de (utilizados en) actividades de financiación</t>
  </si>
  <si>
    <t>Flujos de efectivo procedentes de (utilizados en) actividades de financiación</t>
  </si>
  <si>
    <t xml:space="preserve"> Incremento (disminución) en el efectivo y equivalentes al efectivo, antes del efecto de los cambios en la tasa de cambio </t>
  </si>
  <si>
    <t xml:space="preserve">Incremento (disminución) en el efectivo y equivalentes al efectivo, antes del efecto de los cambios en la tasa de cambio </t>
  </si>
  <si>
    <t>Efectos de la variación en la tasa de cambio sobre el efectivo y equivalentes al efectivo</t>
  </si>
  <si>
    <t>Incremento (disminución) neto de efectivo y equivalentes al efectivo</t>
  </si>
  <si>
    <t>Efectivo y equivalentes al efectivo al principio del periodo</t>
  </si>
  <si>
    <t>Efectivo y equivalentes al efectivo al final del periodo</t>
  </si>
  <si>
    <t xml:space="preserve">Estados de cambios en el patrimonio </t>
  </si>
  <si>
    <t>Capital 
emitido</t>
  </si>
  <si>
    <t>Primas 
de emisión</t>
  </si>
  <si>
    <t>Otras 
participaciones 
en el patrimonio</t>
  </si>
  <si>
    <t>Ganancias 
(pérdidas) 
acumuladas</t>
  </si>
  <si>
    <t>Reservas</t>
  </si>
  <si>
    <t>Total otras
 reservas</t>
  </si>
  <si>
    <t>Patrimonio atribuible a los propietarios de la controlada</t>
  </si>
  <si>
    <t>Patrimonio 
total</t>
  </si>
  <si>
    <t>Superávit de
 revaluación</t>
  </si>
  <si>
    <t xml:space="preserve">Reserva de 
coberturas 
de flujo de 
efectivo </t>
  </si>
  <si>
    <t>Reserva 
de pagos 
basados 
en acciones</t>
  </si>
  <si>
    <t>Reserva de ganancias o pérdidas actuariales en planes de beneficios definidos</t>
  </si>
  <si>
    <t>Saldo inicial al 01-01-2023</t>
  </si>
  <si>
    <t>Otro resultado integral</t>
  </si>
  <si>
    <t>Resultado integral</t>
  </si>
  <si>
    <t xml:space="preserve">Dividendos </t>
  </si>
  <si>
    <t>Disminución por transferencias y otros cambios</t>
  </si>
  <si>
    <t>Total de cambios en patrimonio</t>
  </si>
  <si>
    <t xml:space="preserve">Total </t>
  </si>
  <si>
    <t>96.809.310-K</t>
  </si>
  <si>
    <t>Aguas Cordillera S.A.</t>
  </si>
  <si>
    <t>-</t>
  </si>
  <si>
    <t>89.221.000-4</t>
  </si>
  <si>
    <t>Aguas Manquehue S.A.</t>
  </si>
  <si>
    <t>EcoRiles S.A.</t>
  </si>
  <si>
    <t>Hidrogistica S.A.</t>
  </si>
  <si>
    <t>Análisis Ambientales S.A.</t>
  </si>
  <si>
    <t>Moneda</t>
  </si>
  <si>
    <t>JPY</t>
  </si>
  <si>
    <t>CLP</t>
  </si>
  <si>
    <t>USD</t>
  </si>
  <si>
    <t>EUR</t>
  </si>
  <si>
    <t>Total</t>
  </si>
  <si>
    <t>Total activos corrientes</t>
  </si>
  <si>
    <t>Total activos no corrientes</t>
  </si>
  <si>
    <t>Total activos</t>
  </si>
  <si>
    <t>Total pasivos corrientes</t>
  </si>
  <si>
    <t>Total pasivos no corrientes</t>
  </si>
  <si>
    <t>Reclasificaciones</t>
  </si>
  <si>
    <t>Aumento/
(Disminución)
M$</t>
  </si>
  <si>
    <t>Perfil de vencimientos</t>
  </si>
  <si>
    <t>Hasta 90 días</t>
  </si>
  <si>
    <t>De 91 días a 1 año</t>
  </si>
  <si>
    <t>De 13 meses a 3 años</t>
  </si>
  <si>
    <t>Más de 3 años a 5 años</t>
  </si>
  <si>
    <t>Más de 5 años</t>
  </si>
  <si>
    <t>Tasa interés contrato</t>
  </si>
  <si>
    <t>AFR</t>
  </si>
  <si>
    <t>Préstamos bancarios</t>
  </si>
  <si>
    <t>Bonos</t>
  </si>
  <si>
    <t>Pasivo por arrendamiento</t>
  </si>
  <si>
    <t>Cuentas comerciales y otras cuentas por pagar</t>
  </si>
  <si>
    <t xml:space="preserve"> Totales</t>
  </si>
  <si>
    <t xml:space="preserve">Derivado </t>
  </si>
  <si>
    <t>Aportes financieros reembolsables</t>
  </si>
  <si>
    <t>Forward</t>
  </si>
  <si>
    <t>Sociedad</t>
  </si>
  <si>
    <t>Totales</t>
  </si>
  <si>
    <t>cuadratura</t>
  </si>
  <si>
    <t>Aguas Andinas S.A.</t>
  </si>
  <si>
    <t>Ecoriles S.A.</t>
  </si>
  <si>
    <t>Cuentas por cobrar no corrientes</t>
  </si>
  <si>
    <t>Otros</t>
  </si>
  <si>
    <t>77.441.870-9</t>
  </si>
  <si>
    <t>Veolia Soluciones Ambientales Chile S.A.</t>
  </si>
  <si>
    <t>Analisis de laboratario y servicios de muestreo</t>
  </si>
  <si>
    <t>65.113.732-2</t>
  </si>
  <si>
    <t>Corporación Chilena de Investigación del Agua SpA.</t>
  </si>
  <si>
    <t>Arriendo</t>
  </si>
  <si>
    <t>87.803.800-2</t>
  </si>
  <si>
    <t>Veolia SU Chile S.A.</t>
  </si>
  <si>
    <t>76.746.454-1</t>
  </si>
  <si>
    <t>Biofactoria Andina Spa.</t>
  </si>
  <si>
    <t>Remoción de nitrógeno y plan de adecuación a biofactoría de la planta de tratamiento Mapocho-Trebal</t>
  </si>
  <si>
    <t>Proyecto Actualización Centro de Control Operativo CCO 2.0 , mantenimiento y soporte.</t>
  </si>
  <si>
    <t>76.078.231-9</t>
  </si>
  <si>
    <t>Empresa Depuradora de Aguas Servidas Mapocho El Trebal Ltda.</t>
  </si>
  <si>
    <t xml:space="preserve">Operación planta purificadora Biogas La Farfana, control seguimiento de costos de energía electrica </t>
  </si>
  <si>
    <t>A85788073</t>
  </si>
  <si>
    <t>Aquatec Proyectos para el sector del agua S.A.</t>
  </si>
  <si>
    <t>Control de Seguimiento presas , abastecimiento de Agua.</t>
  </si>
  <si>
    <t>96.817.230-1</t>
  </si>
  <si>
    <t>EPSA Electrica Puntilla S.A.</t>
  </si>
  <si>
    <t>76.080.553-K</t>
  </si>
  <si>
    <t xml:space="preserve">Plataforma virtual </t>
  </si>
  <si>
    <t>Servicio especializado de clientes</t>
  </si>
  <si>
    <t>Compra de materiales</t>
  </si>
  <si>
    <t>70.009.410-3</t>
  </si>
  <si>
    <t>Asociación canalistas sociedad del canal del Maipo</t>
  </si>
  <si>
    <t>Estudios y Consultorías</t>
  </si>
  <si>
    <t>A03466604</t>
  </si>
  <si>
    <t>Logistium , Servicios Logisticos S.A.</t>
  </si>
  <si>
    <t>Insumos Operativos</t>
  </si>
  <si>
    <t xml:space="preserve">70.009.410-3 </t>
  </si>
  <si>
    <t>Compra de agua, energía eléctrica y administradora de canales.</t>
  </si>
  <si>
    <t xml:space="preserve">96.817.230-1 </t>
  </si>
  <si>
    <t xml:space="preserve">EPSA Eléctrica Puntilla S.A. </t>
  </si>
  <si>
    <t xml:space="preserve">Compra de agua y energia electrica </t>
  </si>
  <si>
    <t xml:space="preserve">77.441.870-9 </t>
  </si>
  <si>
    <t>Proyecto Actualización Centro de Control Operativo CCO 2.0 y deteccion de Fuga con gas Trazador</t>
  </si>
  <si>
    <t>Servicio Telecontrol Veolia</t>
  </si>
  <si>
    <t>Extensión servicio de mantenimiento y  soporte</t>
  </si>
  <si>
    <t>Servicios de tratamiento, Contrato análisis de laboratorio y muestreo y otros.</t>
  </si>
  <si>
    <t>Logistium Servicios Logísticos S.A.</t>
  </si>
  <si>
    <t xml:space="preserve">65.113.732-2 </t>
  </si>
  <si>
    <t>Asesoria de Investigacion y desarrollo y Contrato análisis de laboratorio y muestreo</t>
  </si>
  <si>
    <t>Servicios de operación y mantención Planta Biogás</t>
  </si>
  <si>
    <t xml:space="preserve">76.746.454-1 </t>
  </si>
  <si>
    <t xml:space="preserve">Operación, mantenimiento y adecuación de planta de tratamiento de Biofactoria.  </t>
  </si>
  <si>
    <t>77.274.820-5</t>
  </si>
  <si>
    <t>Remuneraciones pagadas</t>
  </si>
  <si>
    <t>Directorio</t>
  </si>
  <si>
    <t>Comité de Directores</t>
  </si>
  <si>
    <t>Saldo inicial</t>
  </si>
  <si>
    <t>Propiedades, planta y equipo</t>
  </si>
  <si>
    <t>Edificios</t>
  </si>
  <si>
    <t>Concepto</t>
  </si>
  <si>
    <t>Equipos de transporte</t>
  </si>
  <si>
    <t>Disminución por la pérdida de control de una filial</t>
  </si>
  <si>
    <t>Más de 90 días hasta 1 año</t>
  </si>
  <si>
    <t>Más de 1 año hasta 3 años</t>
  </si>
  <si>
    <t>Más de 3 años hasta 5 años</t>
  </si>
  <si>
    <t>Al 31 de diciembre de 2023</t>
  </si>
  <si>
    <t>Pasivos por arrendamientos (Contable) Corriente</t>
  </si>
  <si>
    <t>Rut empresa deudora</t>
  </si>
  <si>
    <t>Nombre empresa deudora</t>
  </si>
  <si>
    <t>País</t>
  </si>
  <si>
    <t>Moneda o Unidad de reajuste</t>
  </si>
  <si>
    <t>Vencimientos</t>
  </si>
  <si>
    <t>Tipo de amortización</t>
  </si>
  <si>
    <t>Tasa de interés</t>
  </si>
  <si>
    <t>Tasa nominal</t>
  </si>
  <si>
    <t>(%)</t>
  </si>
  <si>
    <t>61808000-5</t>
  </si>
  <si>
    <t>Chile</t>
  </si>
  <si>
    <t>U.F.</t>
  </si>
  <si>
    <t>Mensual</t>
  </si>
  <si>
    <t>96809310-K</t>
  </si>
  <si>
    <t>PESOS</t>
  </si>
  <si>
    <t>89221000-4</t>
  </si>
  <si>
    <t>96945210-3</t>
  </si>
  <si>
    <t>96828120-8</t>
  </si>
  <si>
    <t>Hidrogística S.A.</t>
  </si>
  <si>
    <t>96967550-1</t>
  </si>
  <si>
    <t>Pasivos por arrendamientos (Contable) No Corriente</t>
  </si>
  <si>
    <t xml:space="preserve">Mas de 5 años </t>
  </si>
  <si>
    <t>VALIDACIÓN XBRL</t>
  </si>
  <si>
    <t>Más de 1 año hasta 2 años</t>
  </si>
  <si>
    <t>Más de 2 años hasta 3 años</t>
  </si>
  <si>
    <t>Más de 4 años hasta 5 años</t>
  </si>
  <si>
    <t>76190084-6</t>
  </si>
  <si>
    <t>Estados de situación financiera</t>
  </si>
  <si>
    <t>Activo por impuesto diferido</t>
  </si>
  <si>
    <t>Pasivo por impuesto diferido</t>
  </si>
  <si>
    <t>Impuestos diferidos brutos</t>
  </si>
  <si>
    <t xml:space="preserve">Compensación </t>
  </si>
  <si>
    <t>Posición neta de impuestos diferidos</t>
  </si>
  <si>
    <t>Información a revelar sobre activos por impuestos diferidos</t>
  </si>
  <si>
    <t>Variación corrección monetaria y depreciación activos</t>
  </si>
  <si>
    <t>Provisión deudores incobrables</t>
  </si>
  <si>
    <t>Indemnización por años de servicios</t>
  </si>
  <si>
    <t>Ingresos diferidos</t>
  </si>
  <si>
    <t>Provisión vacaciones</t>
  </si>
  <si>
    <t>Amortizaciones</t>
  </si>
  <si>
    <t xml:space="preserve">Pasivo por arrendamientos </t>
  </si>
  <si>
    <t>Derechos de agua (amortización)</t>
  </si>
  <si>
    <t>Transacción Tranque La Dehesa</t>
  </si>
  <si>
    <t>Pérdidas tributarias</t>
  </si>
  <si>
    <t>Pérdidas por deterioro de valor por cambio en criterio contable</t>
  </si>
  <si>
    <t>Información a revelar sobre pasivos por impuestos diferidos</t>
  </si>
  <si>
    <t>Pasivos por impuestos diferidos</t>
  </si>
  <si>
    <t>Depreciación propiedades, planta y equipos</t>
  </si>
  <si>
    <t>Revaluación de terrenos por cambio en criterio contable</t>
  </si>
  <si>
    <t xml:space="preserve">Activo por derechos de uso </t>
  </si>
  <si>
    <t>Gasto inversión empresas relacionadas</t>
  </si>
  <si>
    <t>Movimientos de activos por impuestos diferidos</t>
  </si>
  <si>
    <t>Activos por impuestos diferidos, saldo inicial</t>
  </si>
  <si>
    <t>Incrementos (decrementos) en activos por impuestos diferidos</t>
  </si>
  <si>
    <t>Incrementos (decrementos) por variación corrección monetaria y depreciación activos</t>
  </si>
  <si>
    <t>Incrementos (decrementos) por provisión deudores incobrables</t>
  </si>
  <si>
    <t>Cambios en activos por impuestos diferidos</t>
  </si>
  <si>
    <t>Cambios en activos por impuestos diferidos total</t>
  </si>
  <si>
    <t>Movimientos de pasivos por impuestos diferidos</t>
  </si>
  <si>
    <t>Pasivos por impuestos diferidos, saldo inicial</t>
  </si>
  <si>
    <t>Incrementos (decrementos) en pasivos por impuestos diferidos</t>
  </si>
  <si>
    <t>Cambios en pasivos por impuestos diferidos</t>
  </si>
  <si>
    <t>Cambios en pasivos por impuestos diferidos total</t>
  </si>
  <si>
    <t xml:space="preserve">Ingreso (gasto) por impuesto a las ganancias por partes corriente y diferida </t>
  </si>
  <si>
    <t>Gasto por impuestos corrientes</t>
  </si>
  <si>
    <t>Ajuste gasto tributario ejercicio anterior</t>
  </si>
  <si>
    <t>Gasto por impuestos corrientes a las ganancias</t>
  </si>
  <si>
    <t>Ingresos (gastos) diferidos por impuestos relativos a la creación y reversión de diferencias temporarias</t>
  </si>
  <si>
    <t>Gastos por impuesto único (gastos rechazados)</t>
  </si>
  <si>
    <t>Ingresos (gastos) por otros impuestos</t>
  </si>
  <si>
    <t xml:space="preserve">Ingreso (Gasto) por impuesto a las ganancias </t>
  </si>
  <si>
    <t>Conciliación entre el resultado por impuestos a las ganancias contabilizado y la tasa efectiva</t>
  </si>
  <si>
    <t>Gastos por impuestos utilizando la tasa legal</t>
  </si>
  <si>
    <t>Diferencia permanente por corrección monetaria patrimonio tributario</t>
  </si>
  <si>
    <t>Diferencia permanente por gastos rechazados</t>
  </si>
  <si>
    <t>Diferencia permanente por impuesto a la renta de ejercicios anteriores</t>
  </si>
  <si>
    <t>Otras diferencias permanentes</t>
  </si>
  <si>
    <t>Ajustes al gasto por impuestos utilizando la tasa legal</t>
  </si>
  <si>
    <t xml:space="preserve">Ingreso (Gasto) por impuestos utilizando la tasa efectiva </t>
  </si>
  <si>
    <t>Tasa impositiva legal</t>
  </si>
  <si>
    <t>Tasa impositiva efectiva</t>
  </si>
  <si>
    <t>Clases de instrumentos financieros</t>
  </si>
  <si>
    <t>Activos financieros corrientes</t>
  </si>
  <si>
    <t xml:space="preserve">  Anticipo bonos</t>
  </si>
  <si>
    <t>Otros activos financieros, corrientes</t>
  </si>
  <si>
    <t xml:space="preserve">  Deudores comerciales y otras cuentas por cobrar</t>
  </si>
  <si>
    <t>Total deudores comerciales y otras cuentas por cobrar, corrientes</t>
  </si>
  <si>
    <t xml:space="preserve">  Cuentas por cobrar a entidades relacionadas</t>
  </si>
  <si>
    <t>Información sobre entidades relacionadas, corrientes</t>
  </si>
  <si>
    <t>Total activos financieros, corrientes</t>
  </si>
  <si>
    <t>Activos financieros no corrientes</t>
  </si>
  <si>
    <t xml:space="preserve">  Derechos por cobrar</t>
  </si>
  <si>
    <t xml:space="preserve">  Otros activos financieros</t>
  </si>
  <si>
    <t>Total activos financieros, no corrientes</t>
  </si>
  <si>
    <t>Total activos financieros</t>
  </si>
  <si>
    <t>Pasivos financieros corrientes</t>
  </si>
  <si>
    <t xml:space="preserve">  Préstamos bancarios</t>
  </si>
  <si>
    <t>16.4</t>
  </si>
  <si>
    <t xml:space="preserve">  Bonos</t>
  </si>
  <si>
    <t>UF</t>
  </si>
  <si>
    <t>AUD</t>
  </si>
  <si>
    <t xml:space="preserve">  Aportes financieros reembolsables</t>
  </si>
  <si>
    <t>Otros pasivos financieros, corrientes</t>
  </si>
  <si>
    <t xml:space="preserve">  Pasivo por arrendamientos</t>
  </si>
  <si>
    <t>Pasivos por arrendamientos, corrientes</t>
  </si>
  <si>
    <t xml:space="preserve">  Cuentas comerciales y otras cuentas por pagar</t>
  </si>
  <si>
    <t xml:space="preserve">USD </t>
  </si>
  <si>
    <t xml:space="preserve">Cuentas comerciales y otras cuentas por pagar, corrientes </t>
  </si>
  <si>
    <t xml:space="preserve">  Cuentas por pagar a entidades relacionadas</t>
  </si>
  <si>
    <t>Total pasivos financieros, corrientes</t>
  </si>
  <si>
    <t>Pasivos financieros no corrientes</t>
  </si>
  <si>
    <t xml:space="preserve">  Derivado </t>
  </si>
  <si>
    <t>Otros pasivos financieros, no corrientes</t>
  </si>
  <si>
    <t>Pasivos por arrendamientos, no corriente</t>
  </si>
  <si>
    <t xml:space="preserve">  Otras cuentas por pagar</t>
  </si>
  <si>
    <t>Total pasivos financieros, no corrientes</t>
  </si>
  <si>
    <t>Total pasivos financieros</t>
  </si>
  <si>
    <t>Aportes Financieros Reembolsables, porción corriente.</t>
  </si>
  <si>
    <t>Nº de Inscripción o Identificación del Instrumento</t>
  </si>
  <si>
    <t>Moneda índice de reajuste</t>
  </si>
  <si>
    <t>Residual  UF</t>
  </si>
  <si>
    <t>Valor contable</t>
  </si>
  <si>
    <t xml:space="preserve">Tasa interés real contrato </t>
  </si>
  <si>
    <t xml:space="preserve">Tasa efectiva </t>
  </si>
  <si>
    <t>Colocación en Chile o en el Extranjero</t>
  </si>
  <si>
    <t>Empresa emisora</t>
  </si>
  <si>
    <t>Rut deudora</t>
  </si>
  <si>
    <t>Garantizada (Si/No)</t>
  </si>
  <si>
    <t>61.808.000-5</t>
  </si>
  <si>
    <t>Al vencimiento</t>
  </si>
  <si>
    <t>No</t>
  </si>
  <si>
    <t>Aguas Cordillera  S.A.</t>
  </si>
  <si>
    <t>96.809.310-k</t>
  </si>
  <si>
    <t>Aportes Financieros Reembolsables, porción no corriente.</t>
  </si>
  <si>
    <t>Fecha vencimiento</t>
  </si>
  <si>
    <t>Préstamos bancarios corrientes - Valores Contables</t>
  </si>
  <si>
    <t>RUT empresa deudora</t>
  </si>
  <si>
    <t>Nombre entidad deudora</t>
  </si>
  <si>
    <t>País de la empresa deudora</t>
  </si>
  <si>
    <t>Nombre entidad acreedora</t>
  </si>
  <si>
    <t>Moneda o unidad de reajuste</t>
  </si>
  <si>
    <t>Tasa  efectiva</t>
  </si>
  <si>
    <t>Banco de Chile</t>
  </si>
  <si>
    <t>Semestral</t>
  </si>
  <si>
    <t>Banco BCI</t>
  </si>
  <si>
    <t>Banco BICE</t>
  </si>
  <si>
    <t>Banco BCI 2</t>
  </si>
  <si>
    <t>Banco BTG Pactual</t>
  </si>
  <si>
    <t>Banco BCI 3</t>
  </si>
  <si>
    <t>Banco Scotiabank</t>
  </si>
  <si>
    <t>Banco Itau 2</t>
  </si>
  <si>
    <t>Préstamos bancarios corrientes - Valores Nominales</t>
  </si>
  <si>
    <t>Préstamos bancarios no corrientes - Valores contables</t>
  </si>
  <si>
    <t>Más de 3 años hasta   4 años</t>
  </si>
  <si>
    <t>Total Corriente y no Corriente</t>
  </si>
  <si>
    <t>Préstamos bancarios no corrientes - Valores nominales</t>
  </si>
  <si>
    <t xml:space="preserve">                                                                                                                                                                                                                                                                                                                                                                                                                                                                                                                                                                                                                                                                                                                                                                                                                                                                                                                                                                                                                                                                                                                                                                                                                                                                                                                                                                                                                                                                                                                                                                                                                                                                                                                                                                                                                                                                                                                                                                                                                                                                                                                                                                                                                                                                                                                                                                                                                                                                                                                                                                                                                                                                                                                                                                                                                                                                                                                                                                                                                                                                                                                                                                                                                                                                                                                                                                                                                                                                                                                                                                                                                                                                                                                                                                                                                                                                                                                                                                                                                                                                                                                                                                                                                                                                                                                                                                                                                                                                                                                                                                                                                                                                                                                                                                                                                                                                                                                                                                                                                                                                                                                                                                                                                                                                                                                                                                                                                                                                                                                                                                                                                                                                                                                                                                                                                                                                                                                                                                                                                                                                                                                                                                                                                                                                                                                                                                                                                                                                                                                                                                                                                                                                                                                                                                                                                                                                                                                                                                                                                                                                                                                                                                                                                                                                                                                                                                                                                                                                                                                                                                                                                                                                                                                                                                                                                                                                                                                                                                                                                                                                                                                                                                                                                                                                                                                                                                                                                                                                                                                                                                                                                                                                                                                                                                                                                                                                                                                                                                                                                                                                                                                                                                                                                                                                                                                                                                                                                                                                                                                                                                                                                                                                                                                                                                                                                                                                                                                                                                                                                                                                                                                                                                                                                                                                                                                                                                                                                                                                                                                                                                                                                                                                                                                                                                                                                                                                                                                                                                                                                                                                                                                                                                                                                                                                                                                                                                                                                                                                                                                                                                                                                                                                                                                                                                                                                                                                                                                                                                                                                                                                                                                                                                                                                                                                                                                                                                                                                                                                                                                                                                                                                                                                                                                                                                                                                                                                                                                                                                                                                                                                                                                                                                                                                                                                                                                                                                                                                                                                                                                                                                                                                                                                                                                                                                                                                                                                                                                                                                                                                                                                                                                                                                                                                                                                                                                                                                                                                                                                                                                                                                                                                                                                                                                                                                                                                                                                                                                                                                                                                                                                                                                                                                                                                                                                                                                                                                                                                                                                                                                                                                                                                                                                                                                                                                                                                                                                                                                                                                                                                                                                                                                                                                                                                                                                                                                                                                                                                                                                                                                                                                                                                                                                                                                                                                                                                                                                                                                                                                                                                                                                                                                                                                                                                                                                                                                                                                                                                                                                                                                                                                                                                                                                                                                                                                                                                                                                                                                                                                                                                                                                                                                                                                                                                                                                                                                                                                                                                                                                                                                                                                                                                                                                                                                                                                                                                                                                                                                                                                                                                                                                                                                                                                                                                                                                                                                                                                                                                                                                                                                                                                                                                                                                                                                                                                                                                                                                                                                                                                                                                                                                                                                                </t>
  </si>
  <si>
    <t xml:space="preserve">                                                                                                                                                                                                                                                                                                                                                                                                                                                                                                                                                                                                                                                                                                                                        </t>
  </si>
  <si>
    <t>Obligaciones con el público corrientes - Valores contables</t>
  </si>
  <si>
    <t>Número de inscripción</t>
  </si>
  <si>
    <t>Serie</t>
  </si>
  <si>
    <t>Fecha de vencimiento</t>
  </si>
  <si>
    <t>BAGUA-M</t>
  </si>
  <si>
    <t>BAGUA-P</t>
  </si>
  <si>
    <t>BAGUA-Q</t>
  </si>
  <si>
    <t>BAGUA-S</t>
  </si>
  <si>
    <t>BAGUA-U</t>
  </si>
  <si>
    <t>BAGUA-V</t>
  </si>
  <si>
    <t>BAGUA-W</t>
  </si>
  <si>
    <t>BAGUA-X</t>
  </si>
  <si>
    <t>BAGUA-AA</t>
  </si>
  <si>
    <t>BAGUA-AD</t>
  </si>
  <si>
    <t>BAGUA-AC</t>
  </si>
  <si>
    <t>BAGUA-AE</t>
  </si>
  <si>
    <t>SERIE AUD</t>
  </si>
  <si>
    <t>SERIE JPY</t>
  </si>
  <si>
    <t>Obligaciones con el público corrientes - Valores nominales</t>
  </si>
  <si>
    <t xml:space="preserve"> </t>
  </si>
  <si>
    <t>Obligaciones con el público no corrientes - Valores contables</t>
  </si>
  <si>
    <t>Obligaciones con el público no corrientes - Valores nominales</t>
  </si>
  <si>
    <t>Periodo actual</t>
  </si>
  <si>
    <t>Saldo inicial 
01-01-2023</t>
  </si>
  <si>
    <t xml:space="preserve">Altas </t>
  </si>
  <si>
    <t>Bajas</t>
  </si>
  <si>
    <t>Traspasos</t>
  </si>
  <si>
    <t>Saldo final 
31-12-2023</t>
  </si>
  <si>
    <t>Pasivos por arrendamiento</t>
  </si>
  <si>
    <t>Total pasivos por arrendamiento</t>
  </si>
  <si>
    <t>Total otros pasivos financieros</t>
  </si>
  <si>
    <t>Lo envia Maria Jose/Andrea</t>
  </si>
  <si>
    <t>Periodo anterior</t>
  </si>
  <si>
    <t xml:space="preserve">                                                                                                                                                                                                                                                                                                                                                                                                                                                                                                                                                                                                                                                                                                                                                                                                                                                                                                                                                                                                                                                                                                                                                                                                                                                                                                                                                                                                                                                                                                                                                                                                                                                                                                                                                                                                                                                                                                                                                                                                                                                                                                                                                                                                                                                                                                                                                                                                                                                                                                                                                                                                                                                                                                                                                                                                                                                                                                                                                                                                                                                                                                                                                                                                                                                                                                                                                                                                                                                                                                                                                                                                                                                                                                                                                                                                                                                                                                                                                                                                                                                                                                                                                                                                                                                                                                                                                                                                                                                                                                                                                                                                                                                                                                                                                                                                                                                                                                                                                                                                                                                                                                                                                                                                                                                                                                                                                                                                                                                                                                                                                                                                                                                                                                                                                                                                                                                                                                                                                                                                                                                                                                                                                                                                                                                                                                                                                                                                                                                                                                                                                                                                                                                                                                                                                                                                                                                                                                                                                                                                                                                                                                                                                                                                                                                                                                                                                                                                                                                                                                                                                                                                                                                                                                                                                                                                                                                                                                                                                                                                                                                                                                                                                                                                                                                                                                                                                                                                                                                                                                                                                                                                                                                                                                                                                                                                                                                                                                                                                                                                                                                                                                                                                                                                                                                                                                                                                                                                                                                                                                                                                                                                                                                                                                                                                                                                                                                                                                                                                                                                                                                                                                                                                                                                                                                                                                                                                                                                                                                                                                                                                                                                                                                                                                                                                                                                                                                                                                                                                                                                                                                                                                                                                                                                                                                                                                                                                                                                                                                                                                                                                                                                                                                                                                                                                                                                                                                                                                                                                                                                                                                                                                                                                                                                                                                                                                                                                                                                                                                                                                                                                                                                                                                                                                                                                                                                                                                                                                                                                                                                                                                                                                                                                                                                                                                                                                                                                                                                                                                                                                                                                                                                                                                                                                                                                                                                                                                                                                                                                                                                                                                                                                                                                                                                                                                                                                                                                                                                                                                                                                                                                                                                                                                                                                                                                                                                                                                                                                                                                                                                                                                                                                                                                                                                                                                                                                                                                                                                                                                                                                                                                                                                                                                                                                                                                                                                                                                                                                                                                                                                                                                                                                                                                                                                                                                                                                                                                                                                                                                                                                                                                                                                                                                                                                                                                                                                                                                                                                                                                                                                                                                                                                                                                                                                                                                                                                                                                                                                                                                                                                                                                                                                                                                                                                                                                                                                                                                                                                                                                                                                                                                                                                                                                                                                                                                                                                                                                                                                                                                                                                                                                                                                                                                                                                                                                                                                                                                                                                                                                                                                                                                                                                                                                                                                                                                                                                                                                                                                                                                                                                                                                                                                                                                                                                                                                                                                                                                                                                                                                                                                                                                                                                                                                                                                                                                                                                                                                                                                                                                                                                                                                                                                                                                                                                                                                                                                                                                                                                                                                                                                                                                                                                                                                                                                                                                                                                                                                                                                                                                                                                                                                                                                                                                                                                                                                                                                                                                                                                                                                                                                                                                                                                                                                            </t>
  </si>
  <si>
    <t>,</t>
  </si>
  <si>
    <t>Tota otros pasivos financieros</t>
  </si>
  <si>
    <t xml:space="preserve">Provisiones por beneficios a los empleados </t>
  </si>
  <si>
    <t xml:space="preserve">Movimientos provisión actuarial </t>
  </si>
  <si>
    <t>Costo de los servicios</t>
  </si>
  <si>
    <t>Costo por intereses</t>
  </si>
  <si>
    <t>(Ganancia) o pérdidas actuariales</t>
  </si>
  <si>
    <t>Beneficios pagados</t>
  </si>
  <si>
    <t>Provisión beneficios por terminación</t>
  </si>
  <si>
    <t xml:space="preserve">Indemnizacion especial por acuerdo sindical </t>
  </si>
  <si>
    <t>Disminución por pasivos incluidos en grupos de activos para su disposición clasificados como mantenidos para la venta</t>
  </si>
  <si>
    <t xml:space="preserve">Sub-totales </t>
  </si>
  <si>
    <t xml:space="preserve">Participación en utilidad y bonos </t>
  </si>
  <si>
    <t>Provisiones por beneficios a los empleados, corriente</t>
  </si>
  <si>
    <t>Provisiones por beneficios a los empleados, no corriente</t>
  </si>
  <si>
    <t>Flujos esperados de pago</t>
  </si>
  <si>
    <t xml:space="preserve">Sociedad </t>
  </si>
  <si>
    <t>Número de empleados</t>
  </si>
  <si>
    <t>Flujo esperado de pago
M$</t>
  </si>
  <si>
    <t>Año</t>
  </si>
  <si>
    <t>Aguas Manquehue</t>
  </si>
  <si>
    <t>Costos por servicios 
M$</t>
  </si>
  <si>
    <t>Costos por intereses 
M$</t>
  </si>
  <si>
    <t>Sensibilización de los supuestos:</t>
  </si>
  <si>
    <t>Tasa de descuento</t>
  </si>
  <si>
    <t>Base</t>
  </si>
  <si>
    <t>Más 0,5%
M$</t>
  </si>
  <si>
    <t>Menos 0,5% 
M$</t>
  </si>
  <si>
    <t>Tasa de rotación</t>
  </si>
  <si>
    <t>Tasa incremento sueldo</t>
  </si>
  <si>
    <t xml:space="preserve">Gastos en personal </t>
  </si>
  <si>
    <t>Sueldos y salarios</t>
  </si>
  <si>
    <t>Beneficios definidos</t>
  </si>
  <si>
    <t>Indemnización por término de relación</t>
  </si>
  <si>
    <t>Otros gastos al personal</t>
  </si>
  <si>
    <t>Trabajadores Sindicalizados con cálculo de indemnización</t>
  </si>
  <si>
    <t>Trabajadores Sindicalizados, sin cálculo de indemnización</t>
  </si>
  <si>
    <t>Trabajadores que se rigen por código del trabajo</t>
  </si>
  <si>
    <t>TOTALES</t>
  </si>
  <si>
    <t>Corrientes</t>
  </si>
  <si>
    <t>Impuesto al Valor Agregado</t>
  </si>
  <si>
    <t>Pagos Provisionales Mensuales</t>
  </si>
  <si>
    <t>Convenio por desarrollos inmobiliarios</t>
  </si>
  <si>
    <t>Otros impuestos</t>
  </si>
  <si>
    <t>Trabajos solicitados por terceros</t>
  </si>
  <si>
    <t>Total corrientes</t>
  </si>
  <si>
    <t>Asociación Sociedad de Canalistas del Maipo</t>
  </si>
  <si>
    <t>Total no corrientes</t>
  </si>
  <si>
    <t>Patrimonio</t>
  </si>
  <si>
    <t>Clase de ingresos ordinarios</t>
  </si>
  <si>
    <t>Ingresos Ordinarios</t>
  </si>
  <si>
    <t>Agua Potable</t>
  </si>
  <si>
    <t>Aguas Servidas</t>
  </si>
  <si>
    <t>Ingresos no sanitarios</t>
  </si>
  <si>
    <t>Otros Ingresos sanitarios</t>
  </si>
  <si>
    <t>Negocios No Regulados</t>
  </si>
  <si>
    <t>Otros Ingresos Regulados</t>
  </si>
  <si>
    <t>Otros gastos por naturaleza</t>
  </si>
  <si>
    <t>Mantenciones y reparaciones de redes</t>
  </si>
  <si>
    <t>Servicios</t>
  </si>
  <si>
    <t>Costos por trabajos solicitados por terceros</t>
  </si>
  <si>
    <t>Mantenciones de recintos y equipamientos</t>
  </si>
  <si>
    <t>Servicios comerciales</t>
  </si>
  <si>
    <t>Arriendos operativos</t>
  </si>
  <si>
    <t>Contribuciones, patentes, seguros y derechos</t>
  </si>
  <si>
    <t>Gastos generales</t>
  </si>
  <si>
    <t>Retiro de residuos y lodos</t>
  </si>
  <si>
    <t xml:space="preserve">Totales </t>
  </si>
  <si>
    <t xml:space="preserve">Ingresos y gastos distintos de la operación </t>
  </si>
  <si>
    <t>Ganancia (pérdida) en venta de activos no corrientes, no mantenidos para la venta</t>
  </si>
  <si>
    <t>Programa de reestructuración organizacional *</t>
  </si>
  <si>
    <t>Proyectos desechados y boletas en garantía **</t>
  </si>
  <si>
    <t xml:space="preserve">Otras ganancias (pérdidas) </t>
  </si>
  <si>
    <t>Gastos por intereses, Préstamos bancarios</t>
  </si>
  <si>
    <t>Gastos por intereses, AFR</t>
  </si>
  <si>
    <t>Gastos por intereses, Bonos</t>
  </si>
  <si>
    <t>Gastos por intereses, pasivo por arrendamientos</t>
  </si>
  <si>
    <t>Gastos por intereses, otros</t>
  </si>
  <si>
    <t>Gastos por instrumentos de cobertura</t>
  </si>
  <si>
    <t>Amortización de costos complementarios relativos a contratos de préstamo</t>
  </si>
  <si>
    <t xml:space="preserve">Costos financieros </t>
  </si>
  <si>
    <t>Ingresos por intereses</t>
  </si>
  <si>
    <t>Ganancia en el rescate y extinción de deuda</t>
  </si>
  <si>
    <t>Deudores comerciales y otras cuentas por cobrar</t>
  </si>
  <si>
    <t>Activos por impuestos</t>
  </si>
  <si>
    <t>Plusvalía</t>
  </si>
  <si>
    <t>Activo por impuestos diferidos</t>
  </si>
  <si>
    <t>Total activos disponible para la venta</t>
  </si>
  <si>
    <t>PATRIMONIO Y PASIVOS</t>
  </si>
  <si>
    <t>Provisiones por beneficios a los empleados</t>
  </si>
  <si>
    <t>Total pasivos disponible para la venta</t>
  </si>
  <si>
    <t>Capital emitido</t>
  </si>
  <si>
    <t>Ganancias acumuladas</t>
  </si>
  <si>
    <t>Participaciones no controladoras de activos disponible para la venta</t>
  </si>
  <si>
    <t>01-07-2021
30-09-2021</t>
  </si>
  <si>
    <t>01-07-2020
30-09-2020</t>
  </si>
  <si>
    <t>Resultado antes de impuestos de las operaciones discontinuadas</t>
  </si>
  <si>
    <t>(Gasto) ingreso por impuestos a las ganancias</t>
  </si>
  <si>
    <t>Resultado despúes de impuestos de las operaciones discontinuadas</t>
  </si>
  <si>
    <t>Resultado antes de impuestos por la venta de filiales</t>
  </si>
  <si>
    <t>Resultado despúes de impuestos por la venta de filiales</t>
  </si>
  <si>
    <t>Gastos por depreciación y amortización</t>
  </si>
  <si>
    <t>Otras (pérdidas) ganancias</t>
  </si>
  <si>
    <t>Ganancias (pérdidas) de actividades operacionales</t>
  </si>
  <si>
    <t>Resultados por unidades de reajuste</t>
  </si>
  <si>
    <t>Ganancia (pérdida) antes de impuestos</t>
  </si>
  <si>
    <t>Ganancia (pérdida) atribuible a</t>
  </si>
  <si>
    <t>Ganancia (pérdida) atribuible a los propietarios de la controladora</t>
  </si>
  <si>
    <t>Ganancia (pérdida) atribuible a participaciones no controladoras</t>
  </si>
  <si>
    <t>Ganancia (pérdida)</t>
  </si>
  <si>
    <t>Ganancia (pérdida) atribuible a participaciones no controladoras de operaciones discontinuadas</t>
  </si>
  <si>
    <t>ESTADOS DE FLUJOS DE EFECTIVO</t>
  </si>
  <si>
    <t>Importes procedentes de la venta de propiedades, planta y equipo</t>
  </si>
  <si>
    <t>Totales sobre información general sobre resultados</t>
  </si>
  <si>
    <t>Agua</t>
  </si>
  <si>
    <t>No Agua</t>
  </si>
  <si>
    <t>Ingresos de las actividades ordinarias procedentes de clientes externos</t>
  </si>
  <si>
    <t>Ingresos de las actividades ordinarias entre segmentos</t>
  </si>
  <si>
    <t>Subtotal ingresos de actividades ordinarias procedentes de clientes externos y transacciones con otros segmentos de operación de la misma entidad</t>
  </si>
  <si>
    <t>Gastos de la operación</t>
  </si>
  <si>
    <t>Depreciaciones y amortizaciones</t>
  </si>
  <si>
    <t xml:space="preserve">Otras ganancias y gastos </t>
  </si>
  <si>
    <t xml:space="preserve">Ingresos financieros </t>
  </si>
  <si>
    <t>Deterioro de valor de ganancias y reversión de pérdidas por deterioro de valor, determinado de acuerdo a NIFF 9</t>
  </si>
  <si>
    <t>Resultado por unidades de reajuste y diferencia de cambio</t>
  </si>
  <si>
    <t>Gasto (Ingreso) sobre impuesto a la renta</t>
  </si>
  <si>
    <t>Ganancia del segmento</t>
  </si>
  <si>
    <t xml:space="preserve">Ganancia del segmento atribuibles a los propietarios de la controladora </t>
  </si>
  <si>
    <t xml:space="preserve">Ganancia (pérdida) del segmento atribuibles a participaciones no controladoras </t>
  </si>
  <si>
    <t>Totales sobre información general sobre activos, pasivos y patrimonio</t>
  </si>
  <si>
    <t>Activos corrientes</t>
  </si>
  <si>
    <t>Activos no corrientes</t>
  </si>
  <si>
    <t xml:space="preserve">Total Activos </t>
  </si>
  <si>
    <t>Pasivos corrientes</t>
  </si>
  <si>
    <t>Pasivos no corrientes</t>
  </si>
  <si>
    <t>Total Pasivos</t>
  </si>
  <si>
    <t>Patrimonio atribuibles a los propietarios de la controladora</t>
  </si>
  <si>
    <t xml:space="preserve">Participaciones no controladoras </t>
  </si>
  <si>
    <t>Total Patrimonio</t>
  </si>
  <si>
    <t>Total de Patrimonio y Pasivos</t>
  </si>
  <si>
    <t>Estado Flujo Efectivo</t>
  </si>
  <si>
    <t xml:space="preserve">Flujos de efectivo procedentes de (utilizados en) actividades de operación  </t>
  </si>
  <si>
    <t xml:space="preserve">Flujos de efectivo procedentes de (utilizados en) actividades de inversión  </t>
  </si>
  <si>
    <t xml:space="preserve">Flujos de efectivo procedentes de (utilizados en) actividades de financiación </t>
  </si>
  <si>
    <t xml:space="preserve">Conciliación de ingresos de las actividades ordinarias </t>
  </si>
  <si>
    <t>Ingresos de las actividades ordinarias de los segmentos</t>
  </si>
  <si>
    <t>Eliminación de las actividades ordinarias entre segmentos</t>
  </si>
  <si>
    <t xml:space="preserve">Conciliación de ganancia </t>
  </si>
  <si>
    <t>Consolidación ganancia (pérdida) totales de los segmentos</t>
  </si>
  <si>
    <t>Consolidación de eliminación de ganancia (pérdida) entre segmentos</t>
  </si>
  <si>
    <t>Consolidación de ganancia (pérdida)</t>
  </si>
  <si>
    <t xml:space="preserve">Conciliaciones de los activos, pasivos y patrimonio de los segmentos </t>
  </si>
  <si>
    <t xml:space="preserve">Conciliación de activos </t>
  </si>
  <si>
    <t>Consolidación activos totales de los segmentos</t>
  </si>
  <si>
    <t>Eliminación de las cuentas entre segmentos</t>
  </si>
  <si>
    <t>Total Activos</t>
  </si>
  <si>
    <t xml:space="preserve">Conciliación de pasivos </t>
  </si>
  <si>
    <t>Consolidación  pasivos totales de los segmentos</t>
  </si>
  <si>
    <t>Conciliación de patrimonio</t>
  </si>
  <si>
    <t>Consolidación  patrimonios totales de los segmentos</t>
  </si>
  <si>
    <t xml:space="preserve">Patrimonio atribuible a los propietarios de la controladora </t>
  </si>
  <si>
    <t xml:space="preserve">Conciliacion de los flujos operacionales de los segmentos </t>
  </si>
  <si>
    <t>Consolidación de los  flujo operacionales de los segmentos</t>
  </si>
  <si>
    <t>Total flujos operacionales</t>
  </si>
  <si>
    <t xml:space="preserve">Conciliacion de los flujos de inversión de los segmentos </t>
  </si>
  <si>
    <t>Consolidación de los flujos de inversión de los segmentos</t>
  </si>
  <si>
    <t>Total flujos de inversion</t>
  </si>
  <si>
    <t xml:space="preserve">Conciliacion de los flujos de financiacion de los segmentos </t>
  </si>
  <si>
    <t>Consolidación de los  flujo financieros de los segmentos</t>
  </si>
  <si>
    <t>Total flujos de financiación</t>
  </si>
  <si>
    <t>Resultado del ejercicio</t>
  </si>
  <si>
    <t>Ingresos ordinarios</t>
  </si>
  <si>
    <t xml:space="preserve"> Gastos operacionales</t>
  </si>
  <si>
    <t>Otros (gastos) ingresos netos</t>
  </si>
  <si>
    <t>Filiales</t>
  </si>
  <si>
    <t>Nombre de Filial significativa</t>
  </si>
  <si>
    <t>Moneda funcional</t>
  </si>
  <si>
    <t>Pesos chilenos</t>
  </si>
  <si>
    <t>Porcentaje de participación en filial significativa</t>
  </si>
  <si>
    <t>Porcentaje poder de voto en filial significativa</t>
  </si>
  <si>
    <t>Margen de contribución</t>
  </si>
  <si>
    <t>Resultado del periodo</t>
  </si>
  <si>
    <t>AGUAS ANDINAS S.A.</t>
  </si>
  <si>
    <t>PARTES RELACIONADAS</t>
  </si>
  <si>
    <t>INFORMACIÓN SOBRE TRANSACCIONES ENTRE PARTES RELACIONADAS</t>
  </si>
  <si>
    <t>LISTA</t>
  </si>
  <si>
    <t>Nombre parte relacionada</t>
  </si>
  <si>
    <t>RUT parte relacionada</t>
  </si>
  <si>
    <t>País de origen</t>
  </si>
  <si>
    <t>Descripción de transacciones con partes relacionadas</t>
  </si>
  <si>
    <t>Transacciones con partes relacionadas</t>
  </si>
  <si>
    <t>Saldos pendientes de transacciones con partes relacionadas</t>
  </si>
  <si>
    <t>Compras de bienes</t>
  </si>
  <si>
    <t>Ingresos de actividades ordinarias procedentes de la venta de bienes</t>
  </si>
  <si>
    <t>Servicios recibidos</t>
  </si>
  <si>
    <t>Ingresos de actividades ordinarias procedentes de la prestación de servicios</t>
  </si>
  <si>
    <t>Arrendamientos como arrendador</t>
  </si>
  <si>
    <t>Arrendamientos como arrendatario</t>
  </si>
  <si>
    <t>Transferencias según acuerdos financieros a la entidad</t>
  </si>
  <si>
    <t>Cuentas por cobrar corrientes</t>
  </si>
  <si>
    <t>Cuentas por cobrar</t>
  </si>
  <si>
    <t>Cuentas por pagar corrientes</t>
  </si>
  <si>
    <t>Cuentas por pagar no corrientes</t>
  </si>
  <si>
    <t>Cuentas por pagar</t>
  </si>
  <si>
    <t>Tipo de moneda o unidad</t>
  </si>
  <si>
    <t>Controladora</t>
  </si>
  <si>
    <t>Inversiones Aguas Metropolitanas S.A.</t>
  </si>
  <si>
    <t>CHL: Chile</t>
  </si>
  <si>
    <t>Total, Controladora</t>
  </si>
  <si>
    <t>Asociadas</t>
  </si>
  <si>
    <t>Veolia Solutions Chile Ltda</t>
  </si>
  <si>
    <t>Sin rut</t>
  </si>
  <si>
    <t>Sin Rut</t>
  </si>
  <si>
    <t>Control y seguimiento de la explotación de las presas destinadas al abastecimiento del agua en Santiago Embalse el Yeso</t>
  </si>
  <si>
    <t>Servicio de administración, operación, y mantenimiento de sistema de servicio al cliente, oficina virtual y proyecto de actuzalizacion tecnológica.</t>
  </si>
  <si>
    <t>Mantención plataforma virtual Siebel y Aquacis, consultoría y mantención evolutiva y Licencias Aquacis</t>
  </si>
  <si>
    <t>Suez Advanced Solutions Chile Ltda</t>
  </si>
  <si>
    <t xml:space="preserve">76.078.231-9 </t>
  </si>
  <si>
    <t>Upgrade Liferay</t>
  </si>
  <si>
    <t>Migración Bistalk a Fuse</t>
  </si>
  <si>
    <t>Cobro por término de contrato Mapocho-Trebal.</t>
  </si>
  <si>
    <t>Sobrecostos Proyecto de Ampliación de la Planta de Tratamiento de Aguas Servidas Mapocho – Trebal.</t>
  </si>
  <si>
    <t>Rehabilitación de Digestores</t>
  </si>
  <si>
    <t>Suez Medioambiente Chile S.A.</t>
  </si>
  <si>
    <t>Construcción de Planta de Arsénico San Antonio</t>
  </si>
  <si>
    <t>Arriendo derechos de agua Canal Batuco</t>
  </si>
  <si>
    <t>Ventas de Materiales</t>
  </si>
  <si>
    <t>Seguro planta la Farfana</t>
  </si>
  <si>
    <t>Plan de adecuación a biofactoría de la planta de tratamiento La Farfana</t>
  </si>
  <si>
    <t>Proyecto de Diseño Web</t>
  </si>
  <si>
    <t>Suez Groupe</t>
  </si>
  <si>
    <t xml:space="preserve">Implementacion Chemboard </t>
  </si>
  <si>
    <t>Servicios y Proyectos Ambientales S.A.</t>
  </si>
  <si>
    <t>96.799.790-0</t>
  </si>
  <si>
    <t>Servicio De Laboratorio y control de calidad</t>
  </si>
  <si>
    <t>Aqua Development Network S.A.</t>
  </si>
  <si>
    <t>A-85788065</t>
  </si>
  <si>
    <t>Labaqua S.A.</t>
  </si>
  <si>
    <t>A03637899</t>
  </si>
  <si>
    <t>Compra de patrones y certificación</t>
  </si>
  <si>
    <t>Análisis de Laboratorio y servicio de muestreo</t>
  </si>
  <si>
    <t>Ingreso por exceso de carga</t>
  </si>
  <si>
    <t>Total, Asociadas</t>
  </si>
  <si>
    <t>Total de la entidad</t>
  </si>
  <si>
    <t>Cuentas por pagar, corrientes</t>
  </si>
  <si>
    <t>Transacciones</t>
  </si>
  <si>
    <t>Contrucción de Planta Chamisero (canal Batuco)</t>
  </si>
  <si>
    <t xml:space="preserve">Suez Biofactoría Andina spa. </t>
  </si>
  <si>
    <t>Finiquito por término de contrato y otros proyectos de Nitrogeno.</t>
  </si>
  <si>
    <t>Compra de Agua</t>
  </si>
  <si>
    <t xml:space="preserve">Estudio sobre modelos de gestión de infraestructuras hidráulicas urbanas resilentes en relación con los riesgos hidrológicos y geológicos, valorización lodos </t>
  </si>
  <si>
    <t>Descarga de riles (desechos)</t>
  </si>
  <si>
    <t>Operación y mantención plantas</t>
  </si>
  <si>
    <t>Suez Advanced Solutions Chile Ltda.</t>
  </si>
  <si>
    <t>Suez Biofactoria Andina Spa.</t>
  </si>
  <si>
    <t>Nivel de Endeudamiento (Bonos) - Aguas Andinas Consolidado</t>
  </si>
  <si>
    <t>Nivel de Endeudamiento</t>
  </si>
  <si>
    <t>Bonos AC, AD y AE</t>
  </si>
  <si>
    <t>Pasivos corrientes totales</t>
  </si>
  <si>
    <t>Pasivos no corrientes totales</t>
  </si>
  <si>
    <t>Total pasivos NIIF</t>
  </si>
  <si>
    <t>Efectivo y equivalente al efectivo</t>
  </si>
  <si>
    <t>Garantías con terceros</t>
  </si>
  <si>
    <t>Total pasivos exigibles</t>
  </si>
  <si>
    <t>Patrimonio neto total</t>
  </si>
  <si>
    <t>Nivel de endeudamiento</t>
  </si>
  <si>
    <t>Nivel de Endeudamiento (Préstamos) - Aguas Andinas Consolidado</t>
  </si>
  <si>
    <t>Nivel de Endeudamiento - Aguas Cordillera Consolidado</t>
  </si>
  <si>
    <t>Cobertura Gastos Financiero (Banco Scotiabank) - Aguas Cordillera Consolidado</t>
  </si>
  <si>
    <t>Cobertura de Gastos Financieros</t>
  </si>
  <si>
    <t>Ingresos De Actividades Ordinari</t>
  </si>
  <si>
    <t>Ingresos de Actividades Ordinarias</t>
  </si>
  <si>
    <t>Materias Primas y Consumibles Ut</t>
  </si>
  <si>
    <t>Materias Primas y Consumibles Utilizados</t>
  </si>
  <si>
    <t>Gastos Por Beneficios a los Empl</t>
  </si>
  <si>
    <t>Gastos Por Beneficios a los Empleados</t>
  </si>
  <si>
    <t>Otros Gastos, Por Naturaleza</t>
  </si>
  <si>
    <t>Otros Gastos, por Naturaleza</t>
  </si>
  <si>
    <t xml:space="preserve">Ganancias (Pérdidas) de actividades Operacionales </t>
  </si>
  <si>
    <t>Ebitda</t>
  </si>
  <si>
    <t xml:space="preserve">Gastos Financieros Netos </t>
  </si>
  <si>
    <t>Cobertura Gastos Financieros</t>
  </si>
  <si>
    <t>Nota: La cobertura de gastos financieros establecida en el contrato indica que debe presentarse anualmente.</t>
  </si>
  <si>
    <t>Reembolso de gasto</t>
  </si>
  <si>
    <t>Contrato análisis de laboratorio y muestreo</t>
  </si>
  <si>
    <t>Activación de interes</t>
  </si>
  <si>
    <t>Altas</t>
  </si>
  <si>
    <t>AL 31 DE MARZO DE 2024 Y 2023</t>
  </si>
  <si>
    <t>Saldo inicial al 01-01-2024</t>
  </si>
  <si>
    <t>Estado de situación financiera Filiales 31-12-2023</t>
  </si>
  <si>
    <t>Bonos M, P, Q, S, U, V, W, X y AA</t>
  </si>
  <si>
    <t>Revaluaciones de derechos de aguas primera adopción NIIF</t>
  </si>
  <si>
    <t>Revaluaciones de terrenos primera adopción NIIF</t>
  </si>
  <si>
    <t>Otras ganancias (pérdidas)***</t>
  </si>
  <si>
    <t>Préstamos bancarios no corrientes - Valores Contables</t>
  </si>
  <si>
    <t>Préstamos bancarios no corrientes - Valores Nominales</t>
  </si>
  <si>
    <t>Saldo inicial 
01-01-2024</t>
  </si>
  <si>
    <t>Saldo final 
31-03-2024</t>
  </si>
  <si>
    <t>Derivado</t>
  </si>
  <si>
    <t xml:space="preserve">  Derivado</t>
  </si>
  <si>
    <t>12-14-15</t>
  </si>
  <si>
    <t>Flujos de efectivo procedentes de (utilizados en) actividades de operación:</t>
  </si>
  <si>
    <t>Flujos de efectivo procedentes de (utilizados en) actividades de financiación:</t>
  </si>
  <si>
    <t>Biogenera S.A.</t>
  </si>
  <si>
    <t>Total Impuestos a las ganancias relativos a componentes de otro resultado integral que se reclasificará al resultado del período</t>
  </si>
  <si>
    <t>CHF</t>
  </si>
  <si>
    <t>Banco BCI 4</t>
  </si>
  <si>
    <t>SERIE CHF</t>
  </si>
  <si>
    <t>16.5</t>
  </si>
  <si>
    <t>Banco BCI 26  /  Banco de Chile / Banco Itaú</t>
  </si>
  <si>
    <t>Banco BCI 29 / Banco Scotiabank</t>
  </si>
  <si>
    <t>Otro resultado integral, antes de impuestos, ganancias (pérdidas) por revaluación</t>
  </si>
  <si>
    <t>Otro resultado integral, antes de impuestos, ganancias (pérdidas) por nuevas mediciones de planes de beneficios definidos</t>
  </si>
  <si>
    <t xml:space="preserve">Impuesto a las ganancias relacionado con cambios en el superávit de revaluación de otro resultado integral </t>
  </si>
  <si>
    <t>Impuesto a las ganancias relativo a nuevas mediciones de planes de beneficios definidos de otro resultado integral</t>
  </si>
  <si>
    <t>Revaluación de derechos de agua por cambio en criterio contable</t>
  </si>
  <si>
    <t>Saldo final al 31-12-2024</t>
  </si>
  <si>
    <t>Saldo final al 31-12-2023</t>
  </si>
  <si>
    <t>Estado de situación financiera Filiales 31-12-2024</t>
  </si>
  <si>
    <t>Porcentaje sobre valores consolidados al 31 de diciembre de 2024</t>
  </si>
  <si>
    <t>Pasivos proyectados al 31 de Diciembre de 2025</t>
  </si>
  <si>
    <t>Biogenera S.A</t>
  </si>
  <si>
    <t>Pérdidas por deterioro de valor (reversiones de pérdidas por deterioro de valor) reconocidas en el resultado del periodo</t>
  </si>
  <si>
    <t>Al 31 de diciembre de 2024</t>
  </si>
  <si>
    <t>Para el periodo terminado al 31 de diciembre de 2024, se han efectuado ciertas reclasificaciones para facilitar su comparación al 31 de diciembre de 2023, de acuerdo con el siguiente detalle:</t>
  </si>
  <si>
    <t>Incrementos (decrementos) en pasivos por revaluación de terrenos</t>
  </si>
  <si>
    <t>Incrementos (decrementos) en pasivos por revaluación de derechos de agua</t>
  </si>
  <si>
    <t>Bonos UF</t>
  </si>
  <si>
    <t>Bono JPY</t>
  </si>
  <si>
    <t>Bono AUD</t>
  </si>
  <si>
    <t>Bono CHF</t>
  </si>
  <si>
    <t>Total Bonos</t>
  </si>
  <si>
    <t xml:space="preserve">                                                                                                                                                                                                                                                                                                                                                                                                                                                                                                                                                                                                                                                                                                                                                                                                                                                                                                                                                                                                                                                                                                                                                                                                                                                                                                                                                                                                                                                                                                                                                                                                                                                                                                                                                                                                                                                                                                                                                                                                                                                                                                                                                                                                                                                                                                                                                                                                                                                                                                                                                                                                                                                                                                                                                                                                                                                                                                                                                                                                                                                                                                                                                                                                                                                                                                                                                                                                                                                                                                                                                                                                                                                                                                                                                                                                                                                                                                                                                                                                                                                                                                                                                                                                                                                                                                                                                                                                                                                                                                                                                                                                                                                                                                                                                                                                                                                                                                                                                                                                                                                                                                                                                                                                                                                                                                                                                                                                                                                                                                                                                                                                                                                                                                                                                                                                                                                                                                                                                                                                                                                                                                                                                                                                                                                                                                                                                                                                                                                                                                                                                                                                                                                                                                                                                                                                                                                                                                                                                                                                                                                                                                                                                                                                                                                                                                                                                                                                                                                                                                                                                                                                                                                                                                                                                                                                                                                                                                                                                                                                                                                                                                                                                                                                                                                                                                                                                                                                                                                                                                                                                                                                                                                                                                                                                                                                                                                                                                                                                                                                                                                                                                                                                                                                                                                                                                                                                                                                                                                                                                                                                                                                                                                                                                                                                                                                                                                                                                                                                                                                                                                                                                                                                                                                                                                                                                                                                                                                                                                                                                                                                                                                                                                                                                                                                                                                                                                                                                                                                                                                                                                                                                                                                                                                                                                                                                                                                                                                                                                                                                                                                                                                                                                                                                                                                                                                                                                                                                                                                                                                                                                                                                                                                                                                                                                                                                                                                                                                                                                                                                                                                                                                                                                                                                                                                                                                                                                                                                                                                                                                                                                                                                                                                                                                                                                                                                                                                                                                                                                                                                                                                                                                                                                                                                                                                                                                                                                                                                                                                                                                                                                                                                                                                                                                                                                                                                                                                                                                                                                                                                                                                                                                                                                                                                                                                                                                                                                                                                                                                                                                                                                                                                                                                                                                                                                                                                                                                                                                                                                                                                                                                                                                                                                                                                                                                                                                                                                                                                                                                                                                                                                                                                                                                                                                                                                                                                                                                                                                                                                                                                                                                                                                                                                                                                                                                                                                                                                                                                                                                                                                                                                                                                                                                                                                                                                                                                                                                                                                                                                                                                                                                                                                                                                                                                                                                                                                                                                                                                                                                                                                                                                                                                                                                                                                                                                                                                                                                                                                                                                                                                                                                                                                                                                                                                                                                                                                                                                                                                                                                                                                                                                                                                                                                                                                                                                                                                                                                                                                                                                                                                                                                                                                                                                                                                                                                                                                                                                                                                                                                                                                                                                                                                                                                                                                                                                                                                                                                                                                                                                                                                                                                                                                                                                                                                                                                                                                                                                                                                                                                                                                                                                                                                                                                                                                                                                                                                                                                                                                                                                                                                                                                                                                                                                                                                                                                                                                                                                                                                                                                                                                                                                                                                                                                                                                                                                                                                                                                                                                                                                                                                                                                                                                                                                                                                                                                                                                                                                                                                                                                                                                                                                                                                                                                                                                                                                                                                                                                                                                                                                                                                                                                                                                                                                                                                                                                                                                                                                                                                                                                                                                                                                                                                                                                                                                                                                                                                                                                                                                                                                                                                                                                                                                                                                                                                                                                                                                                                                                                                                                                                                                                                                                                                                                                                                                                                                                                                                                                                                                                                                                                                                                                                                                                                                                                                                                                                                                                                                                                                                                                                                                                                                                                                                                                                                                                                                                                                                                                                                                                                                                                                                                                                                                                                                                                                                                                                                                                                                                                                                                                                                                                                                                                                                                                                                                                                                                                                                                                                                                                                                                                                                                                                                                                                                                                                                                                                                                                                                                                                                                                                                                                                                                                                                                                                                                                                                                                                                                                                                                                                                                                                                                                                                                                                                                                                                                                                                                                                                                                                                                                                                                                                                                                                                                                                                                                                                                                                                                                                                                                                                                                                                                                                                                                                                                                                                                                                                                                                                                                                                                                                                                                                                                                                                                                                                                                                                                                                                                                                                                                                                                                                                                                                                                                                                                                                                                                                                                                                                                                                                                                                                                                                                                                                                                                                                                                                                                                                                                                                                                                                                                                                                                                                                                                                                                                                                                                                                                                                                                                                                                                                                                                                                                                                                                                                                                                                                                                                                                                                                                                                                                                                                                                                                                                                                                                                                                                                                                                                                                                                                                                                                                                                                                                                                                                                                                                                                                                                                                                                                                                                                                                                                                                                                                                                                                                                                                                                                                                                                                                                                                                                                                                                                                                                                               </t>
  </si>
  <si>
    <t>Trabajadores con claúsulas especiales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</si>
</sst>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 #,##0_ ;_ * \-#,##0_ ;_ * &quot;-&quot;_ ;_ @_ "/>
    <numFmt numFmtId="43" formatCode="_ * #,##0.00_ ;_ * \-#,##0.00_ ;_ * &quot;-&quot;??_ ;_ @_ "/>
    <numFmt numFmtId="164" formatCode="_-* #,##0_-;\-* #,##0_-;_-* &quot;-&quot;_-;_-@_-"/>
    <numFmt numFmtId="165" formatCode="_-* #,##0.00_-;\-* #,##0.00_-;_-* &quot;-&quot;??_-;_-@_-"/>
    <numFmt numFmtId="166" formatCode="_-* #,##0\ &quot;€&quot;_-;\-* #,##0\ &quot;€&quot;_-;_-* &quot;-&quot;\ &quot;€&quot;_-;_-@_-"/>
    <numFmt numFmtId="167" formatCode="_-* #,##0.00\ &quot;€&quot;_-;\-* #,##0.00\ &quot;€&quot;_-;_-* &quot;-&quot;??\ &quot;€&quot;_-;_-@_-"/>
    <numFmt numFmtId="168" formatCode="&quot;$&quot;#,##0_);\(&quot;$&quot;#,##0\)"/>
    <numFmt numFmtId="169" formatCode="_(* #,##0_);_(* \(#,##0\);_(* &quot;-&quot;_);_(@_)"/>
    <numFmt numFmtId="170" formatCode="_(* #,##0.00_);_(* \(#,##0.00\);_(* &quot;-&quot;??_);_(@_)"/>
    <numFmt numFmtId="171" formatCode="#,##0;\(#,##0\);\-"/>
    <numFmt numFmtId="172" formatCode="#,##0.000;\(#,##0.000\);\-"/>
    <numFmt numFmtId="173" formatCode="#,##0.00;\(#,##0.00\);\-"/>
    <numFmt numFmtId="174" formatCode="_(* #,##0_);_(* \(#,##0\);_(* &quot;-&quot;??_);_(@_)"/>
    <numFmt numFmtId="175" formatCode="dd\-mm\-yyyy"/>
    <numFmt numFmtId="176" formatCode="_-* #,##0\ _D_M_-;\-* #,##0\ _D_M_-;_-* &quot;-&quot;\ _D_M_-;_-@_-"/>
    <numFmt numFmtId="177" formatCode="_-* #,##0.00\ _D_M_-;\-* #,##0.00\ _D_M_-;_-* &quot;-&quot;??\ _D_M_-;_-@_-"/>
    <numFmt numFmtId="178" formatCode="dd/mm/yyyy;@"/>
    <numFmt numFmtId="179" formatCode="0.00000%"/>
    <numFmt numFmtId="180" formatCode="0.00%_);\(0.00%\)"/>
    <numFmt numFmtId="181" formatCode="d\-m\-yyyy"/>
    <numFmt numFmtId="182" formatCode="#,##0\ &quot;CLP&quot;"/>
    <numFmt numFmtId="183" formatCode="d\-mm\-yyyy"/>
    <numFmt numFmtId="184" formatCode="#,##0_ ;\-#,##0\ "/>
    <numFmt numFmtId="185" formatCode="#,##0.0"/>
    <numFmt numFmtId="186" formatCode="_-* #,##0.00\ _€_-;\-* #,##0.00\ _€_-;_-* &quot;-&quot;??\ _€_-;_-@_-"/>
    <numFmt numFmtId="187" formatCode="_-* #,##0.00\ [$€]_-;\-* #,##0.00\ [$€]_-;_-* &quot;-&quot;??\ [$€]_-;_-@_-"/>
    <numFmt numFmtId="188" formatCode="0.000_)"/>
    <numFmt numFmtId="189" formatCode="&quot;$&quot;#,##0"/>
    <numFmt numFmtId="190" formatCode="_-[$€-2]\ * #,##0.00_-;\-[$€-2]\ * #,##0.00_-;_-[$€-2]\ * &quot;-&quot;??_-"/>
    <numFmt numFmtId="191" formatCode="#,#00"/>
    <numFmt numFmtId="192" formatCode="#.##000"/>
    <numFmt numFmtId="193" formatCode="_-* #,##0\ &quot;DM&quot;_-;\-* #,##0\ &quot;DM&quot;_-;_-* &quot;-&quot;\ &quot;DM&quot;_-;_-@_-"/>
    <numFmt numFmtId="194" formatCode="_-* #,##0.00\ &quot;DM&quot;_-;\-* #,##0.00\ &quot;DM&quot;_-;_-* &quot;-&quot;??\ &quot;DM&quot;_-;_-@_-"/>
    <numFmt numFmtId="195" formatCode="\$#,#00"/>
    <numFmt numFmtId="196" formatCode="\$#,"/>
    <numFmt numFmtId="197" formatCode="General_)"/>
    <numFmt numFmtId="198" formatCode="0.00_)"/>
    <numFmt numFmtId="199" formatCode="#.##0,"/>
    <numFmt numFmtId="200" formatCode="_-* #,##0\ &quot;Pts&quot;_-;\-* #,##0\ &quot;Pts&quot;_-;_-* &quot;-&quot;\ &quot;Pts&quot;_-;_-@_-"/>
    <numFmt numFmtId="201" formatCode="_-* #,##0.00\ &quot;Pts&quot;_-;\-* #,##0.00\ &quot;Pts&quot;_-;_-* &quot;-&quot;??\ &quot;Pts&quot;_-;_-@_-"/>
    <numFmt numFmtId="202" formatCode="0.0%_);\(0.0%\)"/>
    <numFmt numFmtId="203" formatCode="_-* #,##0\ _€_-;\-* #,##0\ _€_-;_-* &quot;-&quot;\ _€_-;_-@_-"/>
    <numFmt numFmtId="204" formatCode="_(* #,##0.00000000_);_(* \(#,##0.00000000\);_(* &quot;-&quot;??_);_(@_)"/>
    <numFmt numFmtId="205" formatCode="_(&quot;$&quot;* #,##0.00_);_(&quot;$&quot;* \(#,##0.00\);_(&quot;$&quot;* &quot;-&quot;??_);_(@_)"/>
    <numFmt numFmtId="206" formatCode="_-* #,##0\ _z_ł_-;\-* #,##0\ _z_ł_-;_-* &quot;-&quot;\ _z_ł_-;_-@_-"/>
    <numFmt numFmtId="207" formatCode="_-* #,##0.00\ _z_ł_-;\-* #,##0.00\ _z_ł_-;_-* &quot;-&quot;??\ _z_ł_-;_-@_-"/>
    <numFmt numFmtId="208" formatCode="#,##0.000"/>
    <numFmt numFmtId="209" formatCode="#,##0;[Red]\(#,##0\)"/>
    <numFmt numFmtId="210" formatCode="#,##0;\(#,##0\)"/>
  </numFmts>
  <fonts count="185">
    <font>
      <sz val="11"/>
      <color theme="1"/>
      <name val="Calibri"/>
      <family val="2"/>
      <scheme val="minor"/>
    </font>
    <font>
      <sz val="11"/>
      <color theme="1"/>
      <name val="Calibri"/>
      <family val="2"/>
      <scheme val="minor"/>
    </font>
    <font>
      <sz val="9"/>
      <color theme="1"/>
      <name val="Calibri"/>
      <family val="2"/>
    </font>
    <font>
      <sz val="8"/>
      <name val="Arial"/>
      <family val="2"/>
    </font>
    <font>
      <b/>
      <sz val="8"/>
      <name val="Arial"/>
      <family val="2"/>
    </font>
    <font>
      <sz val="10"/>
      <color theme="0"/>
      <name val="Calibri Light"/>
      <family val="2"/>
      <scheme val="major"/>
    </font>
    <font>
      <sz val="10"/>
      <name val="Calibri Light"/>
      <family val="2"/>
      <scheme val="major"/>
    </font>
    <font>
      <b/>
      <sz val="10"/>
      <color theme="1"/>
      <name val="Calibri Light"/>
      <family val="2"/>
      <scheme val="major"/>
    </font>
    <font>
      <sz val="10"/>
      <name val="Arial"/>
      <family val="2"/>
    </font>
    <font>
      <b/>
      <sz val="10"/>
      <name val="Calibri Light"/>
      <family val="2"/>
      <scheme val="major"/>
    </font>
    <font>
      <b/>
      <sz val="8"/>
      <color theme="0"/>
      <name val="Arial Narrow"/>
      <family val="2"/>
    </font>
    <font>
      <b/>
      <sz val="9"/>
      <name val="Calibri Light"/>
      <family val="2"/>
      <scheme val="major"/>
    </font>
    <font>
      <sz val="9"/>
      <name val="Calibri Light"/>
      <family val="2"/>
      <scheme val="major"/>
    </font>
    <font>
      <sz val="9"/>
      <color theme="1"/>
      <name val="Calibri Light"/>
      <family val="2"/>
      <scheme val="major"/>
    </font>
    <font>
      <b/>
      <sz val="9"/>
      <color theme="1"/>
      <name val="Calibri Light"/>
      <family val="2"/>
      <scheme val="major"/>
    </font>
    <font>
      <sz val="9"/>
      <color rgb="FFFF0000"/>
      <name val="Calibri Light"/>
      <family val="2"/>
      <scheme val="major"/>
    </font>
    <font>
      <sz val="10"/>
      <color theme="1"/>
      <name val="Calibri Light"/>
      <family val="2"/>
      <scheme val="major"/>
    </font>
    <font>
      <sz val="10"/>
      <color rgb="FFFF0000"/>
      <name val="Calibri Light"/>
      <family val="2"/>
      <scheme val="major"/>
    </font>
    <font>
      <sz val="8"/>
      <color theme="1"/>
      <name val="Calibri Light"/>
      <family val="2"/>
      <scheme val="major"/>
    </font>
    <font>
      <sz val="11"/>
      <color indexed="8"/>
      <name val="Calibri"/>
      <family val="2"/>
    </font>
    <font>
      <sz val="8"/>
      <name val="Calibri Light"/>
      <family val="2"/>
      <scheme val="major"/>
    </font>
    <font>
      <sz val="9"/>
      <color theme="0"/>
      <name val="Calibri Light"/>
      <family val="2"/>
      <scheme val="major"/>
    </font>
    <font>
      <b/>
      <sz val="9"/>
      <color rgb="FFFF0000"/>
      <name val="Calibri Light"/>
      <family val="2"/>
      <scheme val="major"/>
    </font>
    <font>
      <sz val="9"/>
      <name val="Calibri"/>
      <family val="2"/>
      <scheme val="minor"/>
    </font>
    <font>
      <b/>
      <sz val="9"/>
      <color indexed="8"/>
      <name val="Calibri Light"/>
      <family val="2"/>
      <scheme val="major"/>
    </font>
    <font>
      <sz val="11"/>
      <color theme="1"/>
      <name val="Calibri"/>
      <family val="2"/>
    </font>
    <font>
      <sz val="7"/>
      <color indexed="8"/>
      <name val="Calibri Light"/>
      <family val="2"/>
      <scheme val="major"/>
    </font>
    <font>
      <b/>
      <sz val="7"/>
      <name val="Calibri Light"/>
      <family val="2"/>
      <scheme val="major"/>
    </font>
    <font>
      <sz val="7"/>
      <name val="Calibri Light"/>
      <family val="2"/>
      <scheme val="major"/>
    </font>
    <font>
      <sz val="7"/>
      <color rgb="FFFF0000"/>
      <name val="Calibri Light"/>
      <family val="2"/>
      <scheme val="major"/>
    </font>
    <font>
      <sz val="7"/>
      <color theme="1"/>
      <name val="Calibri Light"/>
      <family val="2"/>
      <scheme val="major"/>
    </font>
    <font>
      <b/>
      <u/>
      <sz val="9"/>
      <color theme="1"/>
      <name val="Calibri Light"/>
      <family val="2"/>
      <scheme val="major"/>
    </font>
    <font>
      <u/>
      <sz val="9"/>
      <color theme="1"/>
      <name val="Calibri Light"/>
      <family val="2"/>
      <scheme val="major"/>
    </font>
    <font>
      <b/>
      <i/>
      <sz val="9"/>
      <name val="Calibri Light"/>
      <family val="2"/>
      <scheme val="major"/>
    </font>
    <font>
      <i/>
      <sz val="10"/>
      <color rgb="FFFF0000"/>
      <name val="Calibri Light"/>
      <family val="2"/>
      <scheme val="major"/>
    </font>
    <font>
      <b/>
      <sz val="9"/>
      <color theme="0"/>
      <name val="Calibri Light"/>
      <family val="2"/>
      <scheme val="major"/>
    </font>
    <font>
      <sz val="11"/>
      <color indexed="8"/>
      <name val="Calibri"/>
      <family val="2"/>
      <scheme val="minor"/>
    </font>
    <font>
      <b/>
      <sz val="14"/>
      <color rgb="FF000000"/>
      <name val="Arial"/>
      <family val="2"/>
    </font>
    <font>
      <sz val="10"/>
      <color rgb="FF000000"/>
      <name val="Arial"/>
      <family val="2"/>
    </font>
    <font>
      <b/>
      <sz val="12"/>
      <color rgb="FF000000"/>
      <name val="Arial"/>
      <family val="2"/>
    </font>
    <font>
      <sz val="9"/>
      <color rgb="FF000000"/>
      <name val="Serif"/>
    </font>
    <font>
      <b/>
      <sz val="8"/>
      <color rgb="FF000000"/>
      <name val="Arial"/>
      <family val="2"/>
    </font>
    <font>
      <sz val="9"/>
      <color theme="0"/>
      <name val="SansSerif.plain"/>
    </font>
    <font>
      <b/>
      <sz val="9"/>
      <color rgb="FF000000"/>
      <name val="Arial"/>
      <family val="2"/>
    </font>
    <font>
      <b/>
      <sz val="8"/>
      <color theme="0"/>
      <name val="Arial"/>
      <family val="2"/>
    </font>
    <font>
      <sz val="8"/>
      <color indexed="8"/>
      <name val="SansSerif.plain"/>
    </font>
    <font>
      <b/>
      <sz val="8"/>
      <color indexed="8"/>
      <name val="SansSerif.plain"/>
    </font>
    <font>
      <sz val="10"/>
      <color indexed="8"/>
      <name val="SansSerif.plain"/>
    </font>
    <font>
      <sz val="9"/>
      <color indexed="8"/>
      <name val="SansSerif.plain"/>
    </font>
    <font>
      <sz val="10"/>
      <color indexed="8"/>
      <name val="Calibri"/>
      <family val="2"/>
      <scheme val="minor"/>
    </font>
    <font>
      <b/>
      <sz val="9"/>
      <color rgb="FF000000"/>
      <name val="Calibri Light"/>
      <family val="2"/>
    </font>
    <font>
      <sz val="9"/>
      <color theme="1"/>
      <name val="Calibri"/>
      <family val="2"/>
      <scheme val="minor"/>
    </font>
    <font>
      <sz val="9"/>
      <color theme="1"/>
      <name val="Calibri Light"/>
      <family val="2"/>
    </font>
    <font>
      <b/>
      <sz val="8"/>
      <name val="Calibri"/>
      <family val="2"/>
      <scheme val="minor"/>
    </font>
    <font>
      <b/>
      <sz val="9"/>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zcionka tekstu podstawowego"/>
      <family val="2"/>
      <charset val="238"/>
    </font>
    <font>
      <sz val="11"/>
      <color indexed="8"/>
      <name val="Czcionka tekstu podstawowego"/>
      <family val="2"/>
      <charset val="238"/>
    </font>
    <font>
      <sz val="11"/>
      <color indexed="20"/>
      <name val="Czcionka tekstu podstawowego"/>
      <family val="2"/>
      <charset val="238"/>
    </font>
    <font>
      <sz val="11"/>
      <color indexed="17"/>
      <name val="Czcionka tekstu podstawowego"/>
      <family val="2"/>
      <charset val="238"/>
    </font>
    <font>
      <b/>
      <sz val="11"/>
      <color indexed="52"/>
      <name val="Czcionka tekstu podstawowego"/>
      <family val="2"/>
      <charset val="238"/>
    </font>
    <font>
      <b/>
      <sz val="11"/>
      <color indexed="9"/>
      <name val="Czcionka tekstu podstawowego"/>
      <family val="2"/>
      <charset val="238"/>
    </font>
    <font>
      <sz val="11"/>
      <color indexed="52"/>
      <name val="Czcionka tekstu podstawowego"/>
      <family val="2"/>
      <charset val="238"/>
    </font>
    <font>
      <sz val="11"/>
      <color indexed="62"/>
      <name val="Czcionka tekstu podstawowego"/>
      <family val="2"/>
      <charset val="238"/>
    </font>
    <font>
      <b/>
      <sz val="11"/>
      <color indexed="63"/>
      <name val="Czcionka tekstu podstawowego"/>
      <family val="2"/>
      <charset val="238"/>
    </font>
    <font>
      <b/>
      <sz val="11"/>
      <color indexed="56"/>
      <name val="Czcionka tekstu podstawowego"/>
      <family val="2"/>
      <charset val="238"/>
    </font>
    <font>
      <i/>
      <sz val="11"/>
      <color indexed="23"/>
      <name val="Czcionka tekstu podstawowego"/>
      <family val="2"/>
      <charset val="238"/>
    </font>
    <font>
      <b/>
      <sz val="15"/>
      <color indexed="56"/>
      <name val="Czcionka tekstu podstawowego"/>
      <family val="2"/>
      <charset val="238"/>
    </font>
    <font>
      <b/>
      <sz val="13"/>
      <color indexed="56"/>
      <name val="Czcionka tekstu podstawowego"/>
      <family val="2"/>
      <charset val="238"/>
    </font>
    <font>
      <sz val="11"/>
      <color indexed="60"/>
      <name val="Czcionka tekstu podstawowego"/>
      <family val="2"/>
      <charset val="238"/>
    </font>
    <font>
      <sz val="8"/>
      <name val="ＭＳ Ｐゴシック"/>
      <family val="3"/>
      <charset val="128"/>
    </font>
    <font>
      <b/>
      <sz val="11"/>
      <color indexed="8"/>
      <name val="Czcionka tekstu podstawowego"/>
      <family val="2"/>
      <charset val="238"/>
    </font>
    <font>
      <sz val="11"/>
      <color indexed="10"/>
      <name val="Czcionka tekstu podstawowego"/>
      <family val="2"/>
      <charset val="238"/>
    </font>
    <font>
      <b/>
      <sz val="18"/>
      <color indexed="56"/>
      <name val="Cambria"/>
      <family val="2"/>
      <charset val="238"/>
    </font>
    <font>
      <sz val="10"/>
      <color theme="1"/>
      <name val="Arial"/>
      <family val="2"/>
    </font>
    <font>
      <sz val="10"/>
      <color theme="0"/>
      <name val="Arial"/>
      <family val="2"/>
    </font>
    <font>
      <sz val="10"/>
      <name val="Courier"/>
      <family val="3"/>
    </font>
    <font>
      <sz val="11"/>
      <color indexed="9"/>
      <name val="Calibri"/>
      <family val="2"/>
    </font>
    <font>
      <sz val="11"/>
      <color indexed="17"/>
      <name val="Calibri"/>
      <family val="2"/>
    </font>
    <font>
      <b/>
      <sz val="18"/>
      <name val="Helv"/>
    </font>
    <font>
      <sz val="1"/>
      <color indexed="8"/>
      <name val="Courier"/>
      <family val="3"/>
    </font>
    <font>
      <b/>
      <sz val="11"/>
      <color indexed="17"/>
      <name val="Calibri"/>
      <family val="2"/>
    </font>
    <font>
      <b/>
      <sz val="11"/>
      <color indexed="53"/>
      <name val="Calibri"/>
      <family val="2"/>
    </font>
    <font>
      <b/>
      <sz val="11"/>
      <color indexed="9"/>
      <name val="Calibri"/>
      <family val="2"/>
    </font>
    <font>
      <sz val="11"/>
      <color indexed="53"/>
      <name val="Calibri"/>
      <family val="2"/>
    </font>
    <font>
      <sz val="11"/>
      <name val="Tms Rmn"/>
      <family val="1"/>
    </font>
    <font>
      <b/>
      <sz val="11"/>
      <color indexed="8"/>
      <name val="Calibri"/>
      <family val="2"/>
    </font>
    <font>
      <b/>
      <sz val="1"/>
      <color indexed="8"/>
      <name val="Courier"/>
      <family val="3"/>
    </font>
    <font>
      <b/>
      <sz val="11"/>
      <color indexed="62"/>
      <name val="Calibri"/>
      <family val="2"/>
    </font>
    <font>
      <sz val="11"/>
      <color indexed="48"/>
      <name val="Calibri"/>
      <family val="2"/>
    </font>
    <font>
      <u/>
      <sz val="11"/>
      <color theme="10"/>
      <name val="Calibri"/>
      <family val="2"/>
    </font>
    <font>
      <sz val="11"/>
      <color indexed="37"/>
      <name val="Calibri"/>
      <family val="2"/>
    </font>
    <font>
      <sz val="11"/>
      <color indexed="16"/>
      <name val="Calibri"/>
      <family val="2"/>
    </font>
    <font>
      <sz val="10"/>
      <color theme="1"/>
      <name val="Calibri"/>
      <family val="2"/>
      <scheme val="minor"/>
    </font>
    <font>
      <sz val="11"/>
      <color indexed="60"/>
      <name val="Calibri"/>
      <family val="2"/>
    </font>
    <font>
      <sz val="12"/>
      <name val="Helv"/>
    </font>
    <font>
      <b/>
      <i/>
      <sz val="16"/>
      <name val="Helv"/>
    </font>
    <font>
      <sz val="8"/>
      <color theme="1"/>
      <name val="Arial"/>
      <family val="2"/>
    </font>
    <font>
      <sz val="10"/>
      <name val="Helv"/>
    </font>
    <font>
      <b/>
      <sz val="11"/>
      <color indexed="63"/>
      <name val="Calibri"/>
      <family val="2"/>
    </font>
    <font>
      <b/>
      <sz val="10"/>
      <color indexed="8"/>
      <name val="Arial"/>
      <family val="2"/>
    </font>
    <font>
      <b/>
      <sz val="10"/>
      <color indexed="39"/>
      <name val="Arial"/>
      <family val="2"/>
    </font>
    <font>
      <sz val="8"/>
      <color indexed="62"/>
      <name val="Arial"/>
      <family val="2"/>
    </font>
    <font>
      <b/>
      <sz val="8"/>
      <color indexed="8"/>
      <name val="Arial"/>
      <family val="2"/>
    </font>
    <font>
      <sz val="10"/>
      <color indexed="8"/>
      <name val="Arial"/>
      <family val="2"/>
    </font>
    <font>
      <b/>
      <sz val="12"/>
      <color indexed="8"/>
      <name val="Arial"/>
      <family val="2"/>
    </font>
    <font>
      <sz val="8"/>
      <color indexed="8"/>
      <name val="Arial"/>
      <family val="2"/>
    </font>
    <font>
      <sz val="10"/>
      <color indexed="39"/>
      <name val="Arial"/>
      <family val="2"/>
    </font>
    <font>
      <sz val="19"/>
      <color indexed="48"/>
      <name val="Arial"/>
      <family val="2"/>
    </font>
    <font>
      <sz val="19"/>
      <name val="Arial"/>
      <family val="2"/>
    </font>
    <font>
      <sz val="10"/>
      <color indexed="10"/>
      <name val="Arial"/>
      <family val="2"/>
    </font>
    <font>
      <sz val="8"/>
      <color indexed="14"/>
      <name val="Arial"/>
      <family val="2"/>
    </font>
    <font>
      <b/>
      <sz val="18"/>
      <color indexed="62"/>
      <name val="Cambria"/>
      <family val="2"/>
    </font>
    <font>
      <sz val="11"/>
      <color indexed="14"/>
      <name val="Calibri"/>
      <family val="2"/>
    </font>
    <font>
      <sz val="11"/>
      <color indexed="10"/>
      <name val="Calibri"/>
      <family val="2"/>
    </font>
    <font>
      <i/>
      <sz val="10"/>
      <color rgb="FF7F7F7F"/>
      <name val="Arial"/>
      <family val="2"/>
    </font>
    <font>
      <b/>
      <sz val="15"/>
      <color indexed="62"/>
      <name val="Calibri"/>
      <family val="2"/>
    </font>
    <font>
      <b/>
      <sz val="13"/>
      <color indexed="62"/>
      <name val="Calibri"/>
      <family val="2"/>
    </font>
    <font>
      <sz val="12"/>
      <name val="Times New Roman"/>
      <family val="1"/>
    </font>
    <font>
      <b/>
      <sz val="18"/>
      <color theme="3"/>
      <name val="Calibri Light"/>
      <family val="2"/>
      <scheme val="major"/>
    </font>
    <font>
      <sz val="9"/>
      <color theme="1"/>
      <name val="Calibri Light"/>
      <family val="1"/>
      <scheme val="major"/>
    </font>
    <font>
      <b/>
      <sz val="11"/>
      <color indexed="56"/>
      <name val="Calibri"/>
      <family val="2"/>
    </font>
    <font>
      <sz val="11"/>
      <color indexed="62"/>
      <name val="Calibri"/>
      <family val="2"/>
    </font>
    <font>
      <sz val="11"/>
      <color indexed="52"/>
      <name val="Calibri"/>
      <family val="2"/>
    </font>
    <font>
      <sz val="8"/>
      <name val="Calibri"/>
      <family val="2"/>
      <scheme val="minor"/>
    </font>
    <font>
      <b/>
      <sz val="11"/>
      <color theme="1"/>
      <name val="Calibri"/>
      <family val="2"/>
      <scheme val="minor"/>
    </font>
    <font>
      <b/>
      <sz val="10"/>
      <color indexed="8"/>
      <name val="Calibri"/>
      <family val="2"/>
      <scheme val="minor"/>
    </font>
    <font>
      <b/>
      <u/>
      <sz val="10"/>
      <color theme="1"/>
      <name val="Calibri Light"/>
      <family val="2"/>
      <scheme val="major"/>
    </font>
    <font>
      <strike/>
      <sz val="7"/>
      <color rgb="FFFF0000"/>
      <name val="Calibri Light"/>
      <family val="2"/>
      <scheme val="major"/>
    </font>
    <font>
      <u/>
      <sz val="10"/>
      <color indexed="12"/>
      <name val="Arial"/>
      <family val="2"/>
    </font>
    <font>
      <sz val="10"/>
      <color indexed="8"/>
      <name val="Calibri"/>
      <family val="2"/>
    </font>
    <font>
      <u/>
      <sz val="10"/>
      <color theme="10"/>
      <name val="arial"/>
      <family val="2"/>
    </font>
    <font>
      <sz val="8"/>
      <name val="Arial"/>
      <family val="2"/>
    </font>
    <font>
      <sz val="8"/>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sz val="10"/>
      <color indexed="9"/>
      <name val="Arial"/>
      <family val="2"/>
    </font>
    <font>
      <i/>
      <sz val="10"/>
      <color indexed="23"/>
      <name val="Arial"/>
      <family val="2"/>
    </font>
    <font>
      <sz val="11"/>
      <color rgb="FF9C6500"/>
      <name val="Calibri"/>
      <family val="2"/>
      <scheme val="minor"/>
    </font>
    <font>
      <sz val="8"/>
      <name val="Arial"/>
      <family val="2"/>
    </font>
    <font>
      <sz val="18"/>
      <color theme="3"/>
      <name val="Calibri Light"/>
      <family val="2"/>
      <scheme val="major"/>
    </font>
    <font>
      <sz val="10"/>
      <name val="Arial"/>
      <family val="2"/>
    </font>
    <font>
      <sz val="11"/>
      <color indexed="10"/>
      <name val="Calibri"/>
      <family val="2"/>
      <scheme val="minor"/>
    </font>
    <font>
      <sz val="8"/>
      <name val="Arial"/>
      <family val="2"/>
    </font>
    <font>
      <sz val="10"/>
      <color theme="1"/>
      <name val="Calibri"/>
      <family val="2"/>
    </font>
    <font>
      <sz val="10"/>
      <name val="Geneva"/>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65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sz val="10"/>
      <color rgb="FF006100"/>
      <name val="Calibri"/>
      <family val="2"/>
    </font>
    <font>
      <sz val="10"/>
      <color rgb="FF9C0006"/>
      <name val="Calibri"/>
      <family val="2"/>
    </font>
    <font>
      <sz val="10"/>
      <color rgb="FF9C6500"/>
      <name val="Calibri"/>
      <family val="2"/>
    </font>
    <font>
      <sz val="10"/>
      <color rgb="FF3F3F76"/>
      <name val="Calibri"/>
      <family val="2"/>
    </font>
    <font>
      <b/>
      <sz val="10"/>
      <color rgb="FF3F3F3F"/>
      <name val="Calibri"/>
      <family val="2"/>
    </font>
    <font>
      <b/>
      <sz val="10"/>
      <color rgb="FFFA7D00"/>
      <name val="Calibri"/>
      <family val="2"/>
    </font>
    <font>
      <sz val="10"/>
      <color rgb="FFFA7D00"/>
      <name val="Calibri"/>
      <family val="2"/>
    </font>
    <font>
      <b/>
      <sz val="10"/>
      <color theme="0"/>
      <name val="Calibri"/>
      <family val="2"/>
    </font>
    <font>
      <sz val="10"/>
      <color rgb="FFFF0000"/>
      <name val="Calibri"/>
      <family val="2"/>
    </font>
    <font>
      <i/>
      <sz val="10"/>
      <color rgb="FF7F7F7F"/>
      <name val="Calibri"/>
      <family val="2"/>
    </font>
    <font>
      <b/>
      <sz val="10"/>
      <color theme="1"/>
      <name val="Calibri"/>
      <family val="2"/>
    </font>
    <font>
      <sz val="10"/>
      <color theme="0"/>
      <name val="Calibri"/>
      <family val="2"/>
    </font>
    <font>
      <b/>
      <i/>
      <sz val="9"/>
      <color rgb="FF000000"/>
      <name val="Calibri Light"/>
      <family val="2"/>
    </font>
  </fonts>
  <fills count="146">
    <fill>
      <patternFill patternType="none"/>
    </fill>
    <fill>
      <patternFill patternType="gray125"/>
    </fill>
    <fill>
      <patternFill patternType="solid">
        <fgColor indexed="49"/>
      </patternFill>
    </fill>
    <fill>
      <patternFill patternType="solid">
        <fgColor indexed="22"/>
      </patternFill>
    </fill>
    <fill>
      <patternFill patternType="solid">
        <fgColor indexed="23"/>
      </patternFill>
    </fill>
    <fill>
      <patternFill patternType="solid">
        <fgColor indexed="44"/>
      </patternFill>
    </fill>
    <fill>
      <patternFill patternType="solid">
        <fgColor indexed="41"/>
      </patternFill>
    </fill>
    <fill>
      <patternFill patternType="solid">
        <fgColor theme="0" tint="-0.249977111117893"/>
        <bgColor indexed="64"/>
      </patternFill>
    </fill>
    <fill>
      <patternFill patternType="solid">
        <fgColor indexed="22"/>
        <bgColor indexed="64"/>
      </patternFill>
    </fill>
    <fill>
      <patternFill patternType="solid">
        <fgColor theme="8" tint="-0.499984740745262"/>
        <bgColor indexed="64"/>
      </patternFill>
    </fill>
    <fill>
      <patternFill patternType="solid">
        <fgColor rgb="FFB2B2B2"/>
        <bgColor indexed="64"/>
      </patternFill>
    </fill>
    <fill>
      <patternFill patternType="solid">
        <fgColor indexed="9"/>
        <bgColor indexed="64"/>
      </patternFill>
    </fill>
    <fill>
      <patternFill patternType="solid">
        <fgColor rgb="FFBFBFBF"/>
        <bgColor indexed="64"/>
      </patternFill>
    </fill>
    <fill>
      <patternFill patternType="solid">
        <fgColor rgb="FFC0C0C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indexed="60"/>
      </patternFill>
    </fill>
    <fill>
      <patternFill patternType="solid">
        <fgColor rgb="FFDDDDDD"/>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2"/>
        <bgColor indexed="42"/>
      </patternFill>
    </fill>
    <fill>
      <patternFill patternType="solid">
        <fgColor indexed="35"/>
        <bgColor indexed="35"/>
      </patternFill>
    </fill>
    <fill>
      <patternFill patternType="solid">
        <fgColor indexed="9"/>
        <bgColor indexed="9"/>
      </patternFill>
    </fill>
    <fill>
      <patternFill patternType="solid">
        <fgColor indexed="18"/>
        <bgColor indexed="18"/>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23"/>
        <bgColor indexed="23"/>
      </patternFill>
    </fill>
    <fill>
      <patternFill patternType="solid">
        <fgColor indexed="49"/>
        <bgColor indexed="49"/>
      </patternFill>
    </fill>
    <fill>
      <patternFill patternType="solid">
        <fgColor indexed="53"/>
        <bgColor indexed="53"/>
      </patternFill>
    </fill>
    <fill>
      <patternFill patternType="solid">
        <fgColor indexed="52"/>
        <bgColor indexed="52"/>
      </patternFill>
    </fill>
    <fill>
      <patternFill patternType="solid">
        <fgColor indexed="43"/>
        <bgColor indexed="64"/>
      </patternFill>
    </fill>
    <fill>
      <patternFill patternType="solid">
        <fgColor indexed="40"/>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54"/>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theme="9" tint="0.79998168889431442"/>
        <bgColor indexed="64"/>
      </patternFill>
    </fill>
    <fill>
      <patternFill patternType="solid">
        <fgColor rgb="FFFFFFCC"/>
      </patternFill>
    </fill>
    <fill>
      <patternFill patternType="solid">
        <fgColor indexed="3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8" tint="0.3999755851924192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41"/>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FEB9C"/>
        <bgColor indexed="64"/>
      </patternFill>
    </fill>
  </fills>
  <borders count="231">
    <border>
      <left/>
      <right/>
      <top/>
      <bottom/>
      <diagonal/>
    </border>
    <border>
      <left style="thin">
        <color indexed="18"/>
      </left>
      <right style="thin">
        <color indexed="18"/>
      </right>
      <top style="thin">
        <color indexed="18"/>
      </top>
      <bottom style="thin">
        <color indexed="18"/>
      </bottom>
      <diagonal/>
    </border>
    <border>
      <left style="medium">
        <color indexed="23"/>
      </left>
      <right style="thin">
        <color indexed="23"/>
      </right>
      <top style="medium">
        <color indexed="23"/>
      </top>
      <bottom/>
      <diagonal/>
    </border>
    <border>
      <left style="thin">
        <color indexed="23"/>
      </left>
      <right style="thin">
        <color indexed="23"/>
      </right>
      <top style="medium">
        <color indexed="23"/>
      </top>
      <bottom/>
      <diagonal/>
    </border>
    <border>
      <left style="medium">
        <color indexed="23"/>
      </left>
      <right style="thin">
        <color indexed="23"/>
      </right>
      <top/>
      <bottom style="thin">
        <color indexed="23"/>
      </bottom>
      <diagonal/>
    </border>
    <border>
      <left style="thin">
        <color indexed="23"/>
      </left>
      <right style="thin">
        <color indexed="23"/>
      </right>
      <top/>
      <bottom style="thin">
        <color indexed="23"/>
      </bottom>
      <diagonal/>
    </border>
    <border>
      <left style="medium">
        <color indexed="23"/>
      </left>
      <right style="thin">
        <color indexed="23"/>
      </right>
      <top style="medium">
        <color indexed="23"/>
      </top>
      <bottom style="thin">
        <color indexed="23"/>
      </bottom>
      <diagonal/>
    </border>
    <border>
      <left style="medium">
        <color indexed="55"/>
      </left>
      <right style="thin">
        <color indexed="55"/>
      </right>
      <top style="medium">
        <color indexed="55"/>
      </top>
      <bottom style="thin">
        <color indexed="55"/>
      </bottom>
      <diagonal/>
    </border>
    <border>
      <left style="thin">
        <color indexed="55"/>
      </left>
      <right style="thin">
        <color indexed="55"/>
      </right>
      <top/>
      <bottom style="thin">
        <color indexed="55"/>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style="thin">
        <color indexed="23"/>
      </left>
      <right style="thin">
        <color indexed="23"/>
      </right>
      <top/>
      <bottom/>
      <diagonal/>
    </border>
    <border>
      <left/>
      <right/>
      <top/>
      <bottom style="thin">
        <color indexed="64"/>
      </bottom>
      <diagonal/>
    </border>
    <border>
      <left style="thin">
        <color theme="1" tint="0.499984740745262"/>
      </left>
      <right style="thin">
        <color theme="1" tint="0.499984740745262"/>
      </right>
      <top style="medium">
        <color theme="1" tint="0.499984740745262"/>
      </top>
      <bottom/>
      <diagonal/>
    </border>
    <border>
      <left style="thin">
        <color theme="1" tint="0.499984740745262"/>
      </left>
      <right style="medium">
        <color theme="1" tint="0.499984740745262"/>
      </right>
      <top style="medium">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indexed="55"/>
      </left>
      <right style="thin">
        <color indexed="55"/>
      </right>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style="medium">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indexed="23"/>
      </right>
      <top style="medium">
        <color indexed="23"/>
      </top>
      <bottom style="medium">
        <color indexed="23"/>
      </bottom>
      <diagonal/>
    </border>
    <border>
      <left style="thin">
        <color indexed="23"/>
      </left>
      <right style="thin">
        <color indexed="23"/>
      </right>
      <top style="medium">
        <color indexed="23"/>
      </top>
      <bottom style="medium">
        <color indexed="23"/>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style="medium">
        <color theme="0"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bottom/>
      <diagonal/>
    </border>
    <border>
      <left style="medium">
        <color theme="1" tint="0.499984740745262"/>
      </left>
      <right style="thin">
        <color theme="1" tint="0.499984740745262"/>
      </right>
      <top style="medium">
        <color theme="1" tint="0.499984740745262"/>
      </top>
      <bottom/>
      <diagonal/>
    </border>
    <border>
      <left style="medium">
        <color theme="1" tint="0.499984740745262"/>
      </left>
      <right style="thin">
        <color theme="1" tint="0.499984740745262"/>
      </right>
      <top/>
      <bottom style="thin">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top/>
      <bottom style="thin">
        <color theme="0" tint="-0.499984740745262"/>
      </bottom>
      <diagonal/>
    </border>
    <border>
      <left/>
      <right style="medium">
        <color theme="0" tint="-0.499984740745262"/>
      </right>
      <top/>
      <bottom style="thin">
        <color theme="0" tint="-0.499984740745262"/>
      </bottom>
      <diagonal/>
    </border>
    <border>
      <left/>
      <right/>
      <top style="thin">
        <color indexed="64"/>
      </top>
      <bottom style="thin">
        <color indexed="64"/>
      </bottom>
      <diagonal/>
    </border>
    <border>
      <left style="medium">
        <color indexed="23"/>
      </left>
      <right style="thin">
        <color indexed="23"/>
      </right>
      <top style="medium">
        <color indexed="23"/>
      </top>
      <bottom style="medium">
        <color indexed="23"/>
      </bottom>
      <diagonal/>
    </border>
    <border>
      <left style="thin">
        <color indexed="23"/>
      </left>
      <right style="medium">
        <color indexed="23"/>
      </right>
      <top style="medium">
        <color indexed="23"/>
      </top>
      <bottom style="medium">
        <color indexed="23"/>
      </bottom>
      <diagonal/>
    </border>
    <border>
      <left/>
      <right style="thin">
        <color indexed="23"/>
      </right>
      <top style="medium">
        <color indexed="23"/>
      </top>
      <bottom/>
      <diagonal/>
    </border>
    <border>
      <left/>
      <right style="medium">
        <color indexed="23"/>
      </right>
      <top style="medium">
        <color indexed="23"/>
      </top>
      <bottom/>
      <diagonal/>
    </border>
    <border>
      <left/>
      <right style="thin">
        <color indexed="23"/>
      </right>
      <top/>
      <bottom style="thin">
        <color indexed="23"/>
      </bottom>
      <diagonal/>
    </border>
    <border>
      <left/>
      <right style="medium">
        <color indexed="23"/>
      </right>
      <top/>
      <bottom style="thin">
        <color indexed="23"/>
      </bottom>
      <diagonal/>
    </border>
    <border>
      <left/>
      <right style="medium">
        <color indexed="23"/>
      </right>
      <top style="medium">
        <color indexed="23"/>
      </top>
      <bottom style="medium">
        <color indexed="23"/>
      </bottom>
      <diagonal/>
    </border>
    <border>
      <left/>
      <right style="medium">
        <color indexed="55"/>
      </right>
      <top/>
      <bottom style="thin">
        <color indexed="23"/>
      </bottom>
      <diagonal/>
    </border>
    <border>
      <left style="thin">
        <color theme="0" tint="-0.34998626667073579"/>
      </left>
      <right style="thin">
        <color theme="0" tint="-0.34998626667073579"/>
      </right>
      <top/>
      <bottom/>
      <diagonal/>
    </border>
    <border>
      <left style="thin">
        <color theme="0" tint="-0.34998626667073579"/>
      </left>
      <right style="medium">
        <color theme="0" tint="-0.34998626667073579"/>
      </right>
      <top/>
      <bottom/>
      <diagonal/>
    </border>
    <border>
      <left/>
      <right/>
      <top/>
      <bottom style="medium">
        <color indexed="64"/>
      </bottom>
      <diagonal/>
    </border>
    <border>
      <left/>
      <right/>
      <top style="thin">
        <color indexed="64"/>
      </top>
      <bottom/>
      <diagonal/>
    </border>
    <border>
      <left style="medium">
        <color theme="0"/>
      </left>
      <right style="medium">
        <color theme="0"/>
      </right>
      <top style="medium">
        <color theme="0"/>
      </top>
      <bottom style="medium">
        <color theme="0"/>
      </bottom>
      <diagonal/>
    </border>
    <border>
      <left/>
      <right style="dashed">
        <color theme="0" tint="-0.499984740745262"/>
      </right>
      <top style="dashed">
        <color theme="0" tint="-0.499984740745262"/>
      </top>
      <bottom style="dashed">
        <color theme="0" tint="-0.499984740745262"/>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style="dashed">
        <color theme="0" tint="-0.499984740745262"/>
      </right>
      <top/>
      <bottom style="dashed">
        <color theme="0" tint="-0.499984740745262"/>
      </bottom>
      <diagonal/>
    </border>
    <border>
      <left/>
      <right style="dashed">
        <color theme="0" tint="-0.499984740745262"/>
      </right>
      <top/>
      <bottom style="dashed">
        <color theme="0" tint="-0.499984740745262"/>
      </bottom>
      <diagonal/>
    </border>
    <border>
      <left/>
      <right/>
      <top style="medium">
        <color indexed="64"/>
      </top>
      <bottom style="thin">
        <color indexed="64"/>
      </bottom>
      <diagonal/>
    </border>
    <border>
      <left/>
      <right/>
      <top style="medium">
        <color auto="1"/>
      </top>
      <bottom/>
      <diagonal/>
    </border>
    <border>
      <left/>
      <right/>
      <top style="thin">
        <color indexed="64"/>
      </top>
      <bottom style="double">
        <color indexed="64"/>
      </bottom>
      <diagonal/>
    </border>
    <border>
      <left/>
      <right style="dashed">
        <color indexed="64"/>
      </right>
      <top style="dashed">
        <color indexed="64"/>
      </top>
      <bottom style="double">
        <color indexed="64"/>
      </bottom>
      <diagonal/>
    </border>
    <border>
      <left/>
      <right/>
      <top style="double">
        <color auto="1"/>
      </top>
      <bottom/>
      <diagonal/>
    </border>
    <border>
      <left/>
      <right style="thin">
        <color theme="0" tint="-0.499984740745262"/>
      </right>
      <top style="thin">
        <color theme="0" tint="-0.499984740745262"/>
      </top>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medium">
        <color theme="1" tint="0.499984740745262"/>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0" tint="-0.499984740745262"/>
      </left>
      <right/>
      <top/>
      <bottom/>
      <diagonal/>
    </border>
    <border>
      <left style="medium">
        <color indexed="23"/>
      </left>
      <right style="thin">
        <color indexed="23"/>
      </right>
      <top style="thin">
        <color indexed="23"/>
      </top>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thin">
        <color theme="0" tint="-0.499984740745262"/>
      </left>
      <right style="thin">
        <color theme="0" tint="-0.499984740745262"/>
      </right>
      <top/>
      <bottom style="medium">
        <color theme="0" tint="-0.499984740745262"/>
      </bottom>
      <diagonal/>
    </border>
    <border>
      <left style="thin">
        <color indexed="55"/>
      </left>
      <right style="thin">
        <color indexed="55"/>
      </right>
      <top style="thin">
        <color indexed="55"/>
      </top>
      <bottom style="medium">
        <color indexed="55"/>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double">
        <color indexed="17"/>
      </bottom>
      <diagonal/>
    </border>
    <border>
      <left/>
      <right/>
      <top/>
      <bottom style="double">
        <color indexed="53"/>
      </bottom>
      <diagonal/>
    </border>
    <border>
      <left style="thin">
        <color indexed="64"/>
      </left>
      <right style="thin">
        <color indexed="64"/>
      </right>
      <top style="thin">
        <color indexed="64"/>
      </top>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medium">
        <color indexed="24"/>
      </bottom>
      <diagonal/>
    </border>
    <border>
      <left/>
      <right/>
      <top style="thin">
        <color indexed="48"/>
      </top>
      <bottom style="double">
        <color indexed="48"/>
      </bottom>
      <diagonal/>
    </border>
    <border>
      <left style="thin">
        <color indexed="23"/>
      </left>
      <right/>
      <top/>
      <bottom/>
      <diagonal/>
    </border>
    <border>
      <left style="thin">
        <color indexed="23"/>
      </left>
      <right/>
      <top/>
      <bottom style="thin">
        <color indexed="23"/>
      </bottom>
      <diagonal/>
    </border>
    <border>
      <left style="thin">
        <color theme="0" tint="-0.499984740745262"/>
      </left>
      <right/>
      <top style="thin">
        <color theme="0" tint="-0.499984740745262"/>
      </top>
      <bottom/>
      <diagonal/>
    </border>
    <border>
      <left style="medium">
        <color theme="1" tint="0.499984740745262"/>
      </left>
      <right style="thin">
        <color theme="1" tint="0.499984740745262"/>
      </right>
      <top/>
      <bottom style="thin">
        <color theme="0" tint="-0.499984740745262"/>
      </bottom>
      <diagonal/>
    </border>
    <border>
      <left/>
      <right style="thin">
        <color theme="0" tint="-0.499984740745262"/>
      </right>
      <top/>
      <bottom/>
      <diagonal/>
    </border>
    <border>
      <left style="thin">
        <color theme="0" tint="-0.34998626667073579"/>
      </left>
      <right style="thin">
        <color theme="0" tint="-0.34998626667073579"/>
      </right>
      <top style="thin">
        <color theme="0" tint="-0.499984740745262"/>
      </top>
      <bottom/>
      <diagonal/>
    </border>
    <border>
      <left style="medium">
        <color theme="0" tint="-0.34998626667073579"/>
      </left>
      <right style="thin">
        <color theme="0" tint="-0.34998626667073579"/>
      </right>
      <top/>
      <bottom/>
      <diagonal/>
    </border>
    <border>
      <left style="medium">
        <color theme="0" tint="-0.34998626667073579"/>
      </left>
      <right style="thin">
        <color theme="0" tint="-0.499984740745262"/>
      </right>
      <top/>
      <bottom style="medium">
        <color theme="0" tint="-0.499984740745262"/>
      </bottom>
      <diagonal/>
    </border>
    <border>
      <left style="thin">
        <color theme="0" tint="-0.499984740745262"/>
      </left>
      <right style="medium">
        <color theme="0" tint="-0.34998626667073579"/>
      </right>
      <top/>
      <bottom style="medium">
        <color theme="0" tint="-0.499984740745262"/>
      </bottom>
      <diagonal/>
    </border>
    <border>
      <left style="medium">
        <color rgb="FF92D050"/>
      </left>
      <right/>
      <top style="medium">
        <color rgb="FF92D050"/>
      </top>
      <bottom/>
      <diagonal/>
    </border>
    <border>
      <left style="thin">
        <color rgb="FF92D050"/>
      </left>
      <right style="medium">
        <color rgb="FF92D050"/>
      </right>
      <top style="medium">
        <color rgb="FF92D050"/>
      </top>
      <bottom/>
      <diagonal/>
    </border>
    <border>
      <left style="medium">
        <color rgb="FF92D050"/>
      </left>
      <right/>
      <top/>
      <bottom style="medium">
        <color rgb="FF92D050"/>
      </bottom>
      <diagonal/>
    </border>
    <border>
      <left style="thin">
        <color rgb="FF92D050"/>
      </left>
      <right style="medium">
        <color rgb="FF92D050"/>
      </right>
      <top/>
      <bottom style="medium">
        <color rgb="FF92D050"/>
      </bottom>
      <diagonal/>
    </border>
    <border>
      <left style="medium">
        <color rgb="FF92D050"/>
      </left>
      <right/>
      <top/>
      <bottom/>
      <diagonal/>
    </border>
    <border>
      <left style="thin">
        <color rgb="FF92D050"/>
      </left>
      <right style="medium">
        <color rgb="FF92D050"/>
      </right>
      <top/>
      <bottom/>
      <diagonal/>
    </border>
    <border>
      <left style="medium">
        <color rgb="FF92D050"/>
      </left>
      <right/>
      <top style="medium">
        <color rgb="FF92D050"/>
      </top>
      <bottom style="medium">
        <color rgb="FF92D050"/>
      </bottom>
      <diagonal/>
    </border>
    <border>
      <left style="thin">
        <color rgb="FF92D050"/>
      </left>
      <right style="medium">
        <color rgb="FF92D050"/>
      </right>
      <top style="medium">
        <color rgb="FF92D050"/>
      </top>
      <bottom style="medium">
        <color rgb="FF92D050"/>
      </bottom>
      <diagonal/>
    </border>
    <border>
      <left style="medium">
        <color rgb="FF92D050"/>
      </left>
      <right/>
      <top style="medium">
        <color rgb="FF92D050"/>
      </top>
      <bottom style="double">
        <color rgb="FF92D050"/>
      </bottom>
      <diagonal/>
    </border>
    <border>
      <left style="thin">
        <color rgb="FF92D050"/>
      </left>
      <right style="medium">
        <color rgb="FF92D050"/>
      </right>
      <top style="medium">
        <color rgb="FF92D050"/>
      </top>
      <bottom style="double">
        <color rgb="FF92D050"/>
      </bottom>
      <diagonal/>
    </border>
    <border>
      <left style="medium">
        <color rgb="FF92D050"/>
      </left>
      <right style="thin">
        <color rgb="FF92D050"/>
      </right>
      <top style="medium">
        <color rgb="FF92D050"/>
      </top>
      <bottom/>
      <diagonal/>
    </border>
    <border>
      <left style="medium">
        <color rgb="FF92D050"/>
      </left>
      <right style="thin">
        <color rgb="FF92D050"/>
      </right>
      <top/>
      <bottom style="medium">
        <color rgb="FF92D050"/>
      </bottom>
      <diagonal/>
    </border>
    <border>
      <left style="medium">
        <color rgb="FF92D050"/>
      </left>
      <right style="thin">
        <color rgb="FF92D050"/>
      </right>
      <top/>
      <bottom/>
      <diagonal/>
    </border>
    <border>
      <left style="medium">
        <color rgb="FF92D050"/>
      </left>
      <right style="thin">
        <color rgb="FF92D050"/>
      </right>
      <top style="medium">
        <color rgb="FF92D050"/>
      </top>
      <bottom style="medium">
        <color rgb="FF92D050"/>
      </bottom>
      <diagonal/>
    </border>
    <border>
      <left style="medium">
        <color rgb="FF92D050"/>
      </left>
      <right style="thin">
        <color rgb="FF92D050"/>
      </right>
      <top style="medium">
        <color rgb="FF92D050"/>
      </top>
      <bottom style="double">
        <color rgb="FF92D050"/>
      </bottom>
      <diagonal/>
    </border>
    <border>
      <left style="thin">
        <color indexed="55"/>
      </left>
      <right style="thin">
        <color indexed="55"/>
      </right>
      <top/>
      <bottom style="thin">
        <color indexed="23"/>
      </bottom>
      <diagonal/>
    </border>
    <border>
      <left style="thin">
        <color theme="0" tint="-0.499984740745262"/>
      </left>
      <right style="thin">
        <color indexed="55"/>
      </right>
      <top/>
      <bottom style="thin">
        <color indexed="55"/>
      </bottom>
      <diagonal/>
    </border>
    <border>
      <left style="thin">
        <color theme="0" tint="-0.499984740745262"/>
      </left>
      <right style="thin">
        <color theme="0" tint="-0.34998626667073579"/>
      </right>
      <top style="thin">
        <color theme="0" tint="-0.499984740745262"/>
      </top>
      <bottom/>
      <diagonal/>
    </border>
    <border>
      <left style="thin">
        <color theme="0" tint="-0.34998626667073579"/>
      </left>
      <right style="thin">
        <color theme="0" tint="-0.499984740745262"/>
      </right>
      <top style="thin">
        <color theme="0" tint="-0.499984740745262"/>
      </top>
      <bottom/>
      <diagonal/>
    </border>
    <border>
      <left style="thin">
        <color theme="0" tint="-0.499984740745262"/>
      </left>
      <right style="thin">
        <color theme="0" tint="-0.34998626667073579"/>
      </right>
      <top/>
      <bottom/>
      <diagonal/>
    </border>
    <border>
      <left style="thin">
        <color theme="0" tint="-0.34998626667073579"/>
      </left>
      <right style="thin">
        <color theme="0" tint="-0.499984740745262"/>
      </right>
      <top/>
      <bottom/>
      <diagonal/>
    </border>
    <border>
      <left style="thin">
        <color theme="1" tint="0.499984740745262"/>
      </left>
      <right/>
      <top style="thin">
        <color theme="1" tint="0.499984740745262"/>
      </top>
      <bottom/>
      <diagonal/>
    </border>
    <border>
      <left style="thin">
        <color theme="1" tint="0.499984740745262"/>
      </left>
      <right/>
      <top/>
      <bottom/>
      <diagonal/>
    </border>
    <border>
      <left style="thin">
        <color indexed="23"/>
      </left>
      <right style="thin">
        <color indexed="23"/>
      </right>
      <top style="thin">
        <color indexed="23"/>
      </top>
      <bottom style="medium">
        <color indexed="23"/>
      </bottom>
      <diagonal/>
    </border>
    <border>
      <left style="thin">
        <color indexed="23"/>
      </left>
      <right/>
      <top style="thin">
        <color indexed="23"/>
      </top>
      <bottom/>
      <diagonal/>
    </border>
    <border>
      <left style="thin">
        <color theme="0" tint="-0.499984740745262"/>
      </left>
      <right style="thin">
        <color indexed="55"/>
      </right>
      <top style="thin">
        <color theme="0" tint="-0.499984740745262"/>
      </top>
      <bottom/>
      <diagonal/>
    </border>
    <border>
      <left style="thin">
        <color indexed="55"/>
      </left>
      <right style="thin">
        <color indexed="55"/>
      </right>
      <top style="thin">
        <color theme="0" tint="-0.499984740745262"/>
      </top>
      <bottom style="thin">
        <color indexed="55"/>
      </bottom>
      <diagonal/>
    </border>
    <border>
      <left style="thin">
        <color indexed="55"/>
      </left>
      <right/>
      <top style="thin">
        <color theme="0" tint="-0.499984740745262"/>
      </top>
      <bottom style="thin">
        <color indexed="55"/>
      </bottom>
      <diagonal/>
    </border>
    <border>
      <left/>
      <right style="thin">
        <color theme="0" tint="-0.499984740745262"/>
      </right>
      <top style="thin">
        <color theme="0" tint="-0.499984740745262"/>
      </top>
      <bottom style="thin">
        <color indexed="55"/>
      </bottom>
      <diagonal/>
    </border>
    <border>
      <left style="thin">
        <color theme="0" tint="-0.499984740745262"/>
      </left>
      <right style="thin">
        <color indexed="55"/>
      </right>
      <top/>
      <bottom/>
      <diagonal/>
    </border>
    <border>
      <left style="thin">
        <color indexed="55"/>
      </left>
      <right style="thin">
        <color theme="0" tint="-0.499984740745262"/>
      </right>
      <top/>
      <bottom/>
      <diagonal/>
    </border>
    <border>
      <left style="thin">
        <color theme="0" tint="-0.499984740745262"/>
      </left>
      <right style="thin">
        <color indexed="55"/>
      </right>
      <top/>
      <bottom style="thin">
        <color theme="0" tint="-0.499984740745262"/>
      </bottom>
      <diagonal/>
    </border>
    <border>
      <left style="thin">
        <color indexed="55"/>
      </left>
      <right style="thin">
        <color indexed="55"/>
      </right>
      <top/>
      <bottom style="thin">
        <color theme="0" tint="-0.499984740745262"/>
      </bottom>
      <diagonal/>
    </border>
    <border>
      <left style="thin">
        <color indexed="55"/>
      </left>
      <right style="thin">
        <color theme="0" tint="-0.499984740745262"/>
      </right>
      <top/>
      <bottom style="thin">
        <color theme="0" tint="-0.499984740745262"/>
      </bottom>
      <diagonal/>
    </border>
    <border>
      <left style="thin">
        <color rgb="FF808080"/>
      </left>
      <right style="thin">
        <color theme="0" tint="-0.499984740745262"/>
      </right>
      <top style="thin">
        <color theme="0" tint="-0.499984740745262"/>
      </top>
      <bottom style="thin">
        <color theme="0" tint="-0.499984740745262"/>
      </bottom>
      <diagonal/>
    </border>
    <border>
      <left style="thin">
        <color indexed="18"/>
      </left>
      <right style="thin">
        <color indexed="18"/>
      </right>
      <top style="thin">
        <color indexed="18"/>
      </top>
      <bottom style="thin">
        <color indexed="18"/>
      </bottom>
      <diagonal/>
    </border>
    <border>
      <left style="thin">
        <color indexed="23"/>
      </left>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style="thin">
        <color indexed="55"/>
      </left>
      <right style="medium">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style="dashed">
        <color indexed="64"/>
      </left>
      <right style="dashed">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23"/>
      </left>
      <right style="thin">
        <color indexed="23"/>
      </right>
      <top style="thin">
        <color indexed="23"/>
      </top>
      <bottom style="thin">
        <color indexed="23"/>
      </bottom>
      <diagonal/>
    </border>
    <border>
      <left/>
      <right style="medium">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medium">
        <color indexed="55"/>
      </left>
      <right style="thin">
        <color indexed="55"/>
      </right>
      <top style="thin">
        <color indexed="55"/>
      </top>
      <bottom style="thin">
        <color indexed="55"/>
      </bottom>
      <diagonal/>
    </border>
    <border>
      <left style="medium">
        <color indexed="55"/>
      </left>
      <right style="thin">
        <color indexed="55"/>
      </right>
      <top style="thin">
        <color indexed="55"/>
      </top>
      <bottom style="medium">
        <color indexed="55"/>
      </bottom>
      <diagonal/>
    </border>
    <border>
      <left style="medium">
        <color indexed="23"/>
      </left>
      <right style="thin">
        <color indexed="23"/>
      </right>
      <top style="thin">
        <color indexed="23"/>
      </top>
      <bottom style="medium">
        <color indexed="23"/>
      </bottom>
      <diagonal/>
    </border>
    <border>
      <left/>
      <right style="medium">
        <color indexed="23"/>
      </right>
      <top style="thin">
        <color indexed="23"/>
      </top>
      <bottom style="medium">
        <color indexed="23"/>
      </bottom>
      <diagonal/>
    </border>
    <border>
      <left/>
      <right style="medium">
        <color indexed="55"/>
      </right>
      <top style="thin">
        <color indexed="55"/>
      </top>
      <bottom style="thin">
        <color indexed="55"/>
      </bottom>
      <diagonal/>
    </border>
    <border>
      <left/>
      <right style="medium">
        <color indexed="55"/>
      </right>
      <top style="thin">
        <color indexed="55"/>
      </top>
      <bottom style="medium">
        <color indexed="55"/>
      </bottom>
      <diagonal/>
    </border>
    <border>
      <left style="thin">
        <color theme="0"/>
      </left>
      <right style="thin">
        <color theme="0"/>
      </right>
      <top style="thin">
        <color auto="1"/>
      </top>
      <bottom style="medium">
        <color theme="0"/>
      </bottom>
      <diagonal/>
    </border>
    <border>
      <left/>
      <right/>
      <top style="thin">
        <color indexed="64"/>
      </top>
      <bottom style="medium">
        <color theme="0"/>
      </bottom>
      <diagonal/>
    </border>
    <border>
      <left/>
      <right style="dashed">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theme="0" tint="-0.499984740745262"/>
      </bottom>
      <diagonal/>
    </border>
    <border>
      <left/>
      <right style="medium">
        <color indexed="64"/>
      </right>
      <top/>
      <bottom style="thin">
        <color theme="0" tint="-0.499984740745262"/>
      </bottom>
      <diagonal/>
    </border>
    <border>
      <left style="medium">
        <color indexed="64"/>
      </left>
      <right style="thin">
        <color theme="0" tint="-0.499984740745262"/>
      </right>
      <top style="thin">
        <color theme="0" tint="-0.499984740745262"/>
      </top>
      <bottom/>
      <diagonal/>
    </border>
    <border>
      <left style="thin">
        <color theme="0" tint="-0.499984740745262"/>
      </left>
      <right style="medium">
        <color indexed="64"/>
      </right>
      <top style="thin">
        <color theme="0" tint="-0.499984740745262"/>
      </top>
      <bottom/>
      <diagonal/>
    </border>
    <border>
      <left style="medium">
        <color indexed="64"/>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thin">
        <color indexed="55"/>
      </left>
      <right style="thin">
        <color indexed="55"/>
      </right>
      <top style="thin">
        <color indexed="55"/>
      </top>
      <bottom/>
      <diagonal/>
    </border>
    <border>
      <left style="thin">
        <color indexed="18"/>
      </left>
      <right style="thin">
        <color indexed="18"/>
      </right>
      <top style="thin">
        <color indexed="18"/>
      </top>
      <bottom style="thin">
        <color indexed="1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thick">
        <color theme="4" tint="0.49980162968840602"/>
      </bottom>
      <diagonal/>
    </border>
    <border>
      <left style="thin">
        <color indexed="55"/>
      </left>
      <right style="thin">
        <color indexed="55"/>
      </right>
      <top style="thin">
        <color indexed="23"/>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23"/>
      </left>
      <right style="thin">
        <color indexed="23"/>
      </right>
      <top style="thin">
        <color indexed="23"/>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23"/>
      </top>
      <bottom style="thin">
        <color indexed="23"/>
      </bottom>
      <diagonal/>
    </border>
    <border>
      <left style="thin">
        <color indexed="55"/>
      </left>
      <right style="thin">
        <color indexed="55"/>
      </right>
      <top style="thin">
        <color indexed="55"/>
      </top>
      <bottom style="medium">
        <color indexed="55"/>
      </bottom>
      <diagonal/>
    </border>
    <border>
      <left/>
      <right style="thin">
        <color indexed="23"/>
      </right>
      <top style="thin">
        <color indexed="23"/>
      </top>
      <bottom style="thin">
        <color indexed="23"/>
      </bottom>
      <diagonal/>
    </border>
    <border>
      <left style="thin">
        <color indexed="23"/>
      </left>
      <right/>
      <top style="thin">
        <color indexed="23"/>
      </top>
      <bottom/>
      <diagonal/>
    </border>
    <border>
      <left style="thin">
        <color indexed="55"/>
      </left>
      <right style="thin">
        <color theme="0" tint="-0.499984740745262"/>
      </right>
      <top style="thin">
        <color indexed="55"/>
      </top>
      <bottom style="thin">
        <color indexed="55"/>
      </bottom>
      <diagonal/>
    </border>
    <border>
      <left style="thin">
        <color theme="0" tint="-0.499984740745262"/>
      </left>
      <right style="thin">
        <color indexed="55"/>
      </right>
      <top style="thin">
        <color indexed="55"/>
      </top>
      <bottom/>
      <diagonal/>
    </border>
    <border>
      <left style="thin">
        <color indexed="55"/>
      </left>
      <right style="thin">
        <color theme="0" tint="-0.499984740745262"/>
      </right>
      <top style="thin">
        <color indexed="55"/>
      </top>
      <bottom/>
      <diagonal/>
    </border>
    <border>
      <left style="thin">
        <color indexed="55"/>
      </left>
      <right style="thin">
        <color indexed="23"/>
      </right>
      <top style="thin">
        <color indexed="23"/>
      </top>
      <bottom/>
      <diagonal/>
    </border>
  </borders>
  <cellStyleXfs count="5150">
    <xf numFmtId="0" fontId="0" fillId="0" borderId="0"/>
    <xf numFmtId="9" fontId="1" fillId="0" borderId="0" applyFont="0" applyFill="0" applyBorder="0" applyAlignment="0" applyProtection="0"/>
    <xf numFmtId="0" fontId="2" fillId="0" borderId="0"/>
    <xf numFmtId="4" fontId="3" fillId="2" borderId="1" applyNumberFormat="0" applyProtection="0">
      <alignment horizontal="left" vertical="center" indent="1"/>
    </xf>
    <xf numFmtId="169" fontId="2" fillId="0" borderId="0" applyFont="0" applyFill="0" applyBorder="0" applyAlignment="0" applyProtection="0"/>
    <xf numFmtId="0" fontId="3" fillId="3" borderId="1" applyNumberFormat="0" applyProtection="0">
      <alignment horizontal="left" vertical="center" indent="1"/>
    </xf>
    <xf numFmtId="0" fontId="3" fillId="4" borderId="1" applyNumberFormat="0" applyProtection="0">
      <alignment horizontal="left" vertical="center" indent="1"/>
    </xf>
    <xf numFmtId="0" fontId="3" fillId="5" borderId="1" applyNumberFormat="0" applyProtection="0">
      <alignment horizontal="left" vertical="center" indent="1"/>
    </xf>
    <xf numFmtId="0" fontId="3" fillId="6" borderId="1" applyNumberFormat="0" applyProtection="0">
      <alignment horizontal="left" vertical="center" indent="1"/>
    </xf>
    <xf numFmtId="0" fontId="8" fillId="0" borderId="0"/>
    <xf numFmtId="169" fontId="1" fillId="0" borderId="0" applyFont="0" applyFill="0" applyBorder="0" applyAlignment="0" applyProtection="0"/>
    <xf numFmtId="0" fontId="1" fillId="0" borderId="0"/>
    <xf numFmtId="0" fontId="8" fillId="0" borderId="0"/>
    <xf numFmtId="0" fontId="8" fillId="0" borderId="0"/>
    <xf numFmtId="0" fontId="8" fillId="0" borderId="0"/>
    <xf numFmtId="0" fontId="8" fillId="0" borderId="0"/>
    <xf numFmtId="0" fontId="8" fillId="0" borderId="0"/>
    <xf numFmtId="0" fontId="19" fillId="0" borderId="0"/>
    <xf numFmtId="169" fontId="1" fillId="0" borderId="0" applyFont="0" applyFill="0" applyBorder="0" applyAlignment="0" applyProtection="0"/>
    <xf numFmtId="0" fontId="1" fillId="0" borderId="0"/>
    <xf numFmtId="0" fontId="3" fillId="0" borderId="0"/>
    <xf numFmtId="176" fontId="8" fillId="0" borderId="0" applyFont="0" applyFill="0" applyBorder="0" applyAlignment="0" applyProtection="0"/>
    <xf numFmtId="177" fontId="8" fillId="0" borderId="0" applyFont="0" applyFill="0" applyBorder="0" applyAlignment="0" applyProtection="0"/>
    <xf numFmtId="9" fontId="19" fillId="0" borderId="0" applyFont="0" applyFill="0" applyBorder="0" applyAlignment="0" applyProtection="0"/>
    <xf numFmtId="0" fontId="3" fillId="17" borderId="0"/>
    <xf numFmtId="9" fontId="19" fillId="0" borderId="0" applyFont="0" applyFill="0" applyBorder="0" applyAlignment="0" applyProtection="0"/>
    <xf numFmtId="0" fontId="8" fillId="0" borderId="0"/>
    <xf numFmtId="177" fontId="8" fillId="0" borderId="0" applyFont="0" applyFill="0" applyBorder="0" applyAlignment="0" applyProtection="0"/>
    <xf numFmtId="0" fontId="1" fillId="0" borderId="0"/>
    <xf numFmtId="169" fontId="1" fillId="0" borderId="0" applyFont="0" applyFill="0" applyBorder="0" applyAlignment="0" applyProtection="0"/>
    <xf numFmtId="0" fontId="25" fillId="0" borderId="0"/>
    <xf numFmtId="169" fontId="25" fillId="0" borderId="0" applyFont="0" applyFill="0" applyBorder="0" applyAlignment="0" applyProtection="0"/>
    <xf numFmtId="0" fontId="8" fillId="0" borderId="0"/>
    <xf numFmtId="0" fontId="1" fillId="0" borderId="0"/>
    <xf numFmtId="169" fontId="1" fillId="0" borderId="0" applyFont="0" applyFill="0" applyBorder="0" applyAlignment="0" applyProtection="0"/>
    <xf numFmtId="9" fontId="1" fillId="0" borderId="0" applyFont="0" applyFill="0" applyBorder="0" applyAlignment="0" applyProtection="0"/>
    <xf numFmtId="0" fontId="1" fillId="0" borderId="0"/>
    <xf numFmtId="0" fontId="8" fillId="0" borderId="0"/>
    <xf numFmtId="169" fontId="8"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0" fontId="8" fillId="0" borderId="0"/>
    <xf numFmtId="9" fontId="8" fillId="0" borderId="0" applyFont="0" applyFill="0" applyBorder="0" applyAlignment="0" applyProtection="0"/>
    <xf numFmtId="9" fontId="19" fillId="0" borderId="0" applyFont="0" applyFill="0" applyBorder="0" applyAlignment="0" applyProtection="0"/>
    <xf numFmtId="0" fontId="2" fillId="0" borderId="0"/>
    <xf numFmtId="0" fontId="36" fillId="0" borderId="0"/>
    <xf numFmtId="0" fontId="1" fillId="0" borderId="0"/>
    <xf numFmtId="170" fontId="19" fillId="0" borderId="0" applyFont="0" applyFill="0" applyBorder="0" applyAlignment="0" applyProtection="0"/>
    <xf numFmtId="165" fontId="2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 fontId="3" fillId="2" borderId="84" applyNumberFormat="0" applyProtection="0">
      <alignment horizontal="left" vertical="center" indent="1"/>
    </xf>
    <xf numFmtId="169" fontId="2" fillId="0" borderId="0" applyFont="0" applyFill="0" applyBorder="0" applyAlignment="0" applyProtection="0"/>
    <xf numFmtId="0" fontId="3" fillId="3" borderId="84" applyNumberFormat="0" applyProtection="0">
      <alignment horizontal="left" vertical="center" indent="1"/>
    </xf>
    <xf numFmtId="0" fontId="3" fillId="4" borderId="84" applyNumberFormat="0" applyProtection="0">
      <alignment horizontal="left" vertical="center" indent="1"/>
    </xf>
    <xf numFmtId="0" fontId="3" fillId="5" borderId="84" applyNumberFormat="0" applyProtection="0">
      <alignment horizontal="left" vertical="center" indent="1"/>
    </xf>
    <xf numFmtId="0" fontId="3" fillId="6" borderId="84" applyNumberFormat="0" applyProtection="0">
      <alignment horizontal="left" vertical="center" indent="1"/>
    </xf>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25" fillId="0" borderId="0" applyFont="0" applyFill="0" applyBorder="0" applyAlignment="0" applyProtection="0"/>
    <xf numFmtId="169" fontId="1" fillId="0" borderId="0" applyFont="0" applyFill="0" applyBorder="0" applyAlignment="0" applyProtection="0"/>
    <xf numFmtId="170" fontId="19" fillId="0" borderId="0" applyFont="0" applyFill="0" applyBorder="0" applyAlignment="0" applyProtection="0"/>
    <xf numFmtId="0" fontId="57" fillId="0" borderId="0"/>
    <xf numFmtId="0" fontId="59" fillId="39" borderId="0" applyNumberFormat="0" applyBorder="0" applyAlignment="0" applyProtection="0"/>
    <xf numFmtId="0" fontId="59" fillId="40" borderId="0" applyNumberFormat="0" applyBorder="0" applyAlignment="0" applyProtection="0"/>
    <xf numFmtId="0" fontId="59" fillId="41" borderId="0" applyNumberFormat="0" applyBorder="0" applyAlignment="0" applyProtection="0"/>
    <xf numFmtId="0" fontId="59" fillId="42" borderId="0" applyNumberFormat="0" applyBorder="0" applyAlignment="0" applyProtection="0"/>
    <xf numFmtId="0" fontId="59" fillId="43" borderId="0" applyNumberFormat="0" applyBorder="0" applyAlignment="0" applyProtection="0"/>
    <xf numFmtId="0" fontId="59" fillId="44" borderId="0" applyNumberFormat="0" applyBorder="0" applyAlignment="0" applyProtection="0"/>
    <xf numFmtId="0" fontId="59" fillId="39" borderId="0" applyNumberFormat="0" applyBorder="0" applyAlignment="0" applyProtection="0"/>
    <xf numFmtId="0" fontId="59" fillId="40" borderId="0" applyNumberFormat="0" applyBorder="0" applyAlignment="0" applyProtection="0"/>
    <xf numFmtId="0" fontId="59" fillId="41" borderId="0" applyNumberFormat="0" applyBorder="0" applyAlignment="0" applyProtection="0"/>
    <xf numFmtId="0" fontId="59" fillId="42" borderId="0" applyNumberFormat="0" applyBorder="0" applyAlignment="0" applyProtection="0"/>
    <xf numFmtId="0" fontId="59" fillId="43" borderId="0" applyNumberFormat="0" applyBorder="0" applyAlignment="0" applyProtection="0"/>
    <xf numFmtId="0" fontId="59" fillId="44" borderId="0" applyNumberFormat="0" applyBorder="0" applyAlignment="0" applyProtection="0"/>
    <xf numFmtId="0" fontId="59" fillId="39" borderId="0" applyNumberFormat="0" applyBorder="0" applyAlignment="0" applyProtection="0"/>
    <xf numFmtId="0" fontId="59" fillId="40" borderId="0" applyNumberFormat="0" applyBorder="0" applyAlignment="0" applyProtection="0"/>
    <xf numFmtId="0" fontId="59" fillId="41" borderId="0" applyNumberFormat="0" applyBorder="0" applyAlignment="0" applyProtection="0"/>
    <xf numFmtId="0" fontId="59" fillId="42" borderId="0" applyNumberFormat="0" applyBorder="0" applyAlignment="0" applyProtection="0"/>
    <xf numFmtId="0" fontId="59" fillId="43" borderId="0" applyNumberFormat="0" applyBorder="0" applyAlignment="0" applyProtection="0"/>
    <xf numFmtId="0" fontId="59" fillId="44" borderId="0" applyNumberFormat="0" applyBorder="0" applyAlignment="0" applyProtection="0"/>
    <xf numFmtId="0" fontId="59" fillId="5" borderId="0" applyNumberFormat="0" applyBorder="0" applyAlignment="0" applyProtection="0"/>
    <xf numFmtId="0" fontId="59" fillId="45" borderId="0" applyNumberFormat="0" applyBorder="0" applyAlignment="0" applyProtection="0"/>
    <xf numFmtId="0" fontId="59" fillId="46" borderId="0" applyNumberFormat="0" applyBorder="0" applyAlignment="0" applyProtection="0"/>
    <xf numFmtId="0" fontId="59" fillId="42" borderId="0" applyNumberFormat="0" applyBorder="0" applyAlignment="0" applyProtection="0"/>
    <xf numFmtId="0" fontId="59" fillId="5" borderId="0" applyNumberFormat="0" applyBorder="0" applyAlignment="0" applyProtection="0"/>
    <xf numFmtId="0" fontId="59" fillId="47" borderId="0" applyNumberFormat="0" applyBorder="0" applyAlignment="0" applyProtection="0"/>
    <xf numFmtId="0" fontId="59" fillId="5" borderId="0" applyNumberFormat="0" applyBorder="0" applyAlignment="0" applyProtection="0"/>
    <xf numFmtId="0" fontId="59" fillId="45" borderId="0" applyNumberFormat="0" applyBorder="0" applyAlignment="0" applyProtection="0"/>
    <xf numFmtId="0" fontId="59" fillId="46" borderId="0" applyNumberFormat="0" applyBorder="0" applyAlignment="0" applyProtection="0"/>
    <xf numFmtId="0" fontId="59" fillId="42" borderId="0" applyNumberFormat="0" applyBorder="0" applyAlignment="0" applyProtection="0"/>
    <xf numFmtId="0" fontId="59" fillId="5" borderId="0" applyNumberFormat="0" applyBorder="0" applyAlignment="0" applyProtection="0"/>
    <xf numFmtId="0" fontId="59" fillId="47" borderId="0" applyNumberFormat="0" applyBorder="0" applyAlignment="0" applyProtection="0"/>
    <xf numFmtId="0" fontId="59" fillId="5" borderId="0" applyNumberFormat="0" applyBorder="0" applyAlignment="0" applyProtection="0"/>
    <xf numFmtId="0" fontId="59" fillId="45" borderId="0" applyNumberFormat="0" applyBorder="0" applyAlignment="0" applyProtection="0"/>
    <xf numFmtId="0" fontId="59" fillId="46" borderId="0" applyNumberFormat="0" applyBorder="0" applyAlignment="0" applyProtection="0"/>
    <xf numFmtId="0" fontId="59" fillId="42" borderId="0" applyNumberFormat="0" applyBorder="0" applyAlignment="0" applyProtection="0"/>
    <xf numFmtId="0" fontId="59" fillId="5" borderId="0" applyNumberFormat="0" applyBorder="0" applyAlignment="0" applyProtection="0"/>
    <xf numFmtId="0" fontId="59" fillId="47" borderId="0" applyNumberFormat="0" applyBorder="0" applyAlignment="0" applyProtection="0"/>
    <xf numFmtId="0" fontId="58" fillId="48"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8" fillId="49" borderId="0" applyNumberFormat="0" applyBorder="0" applyAlignment="0" applyProtection="0"/>
    <xf numFmtId="0" fontId="58" fillId="2" borderId="0" applyNumberFormat="0" applyBorder="0" applyAlignment="0" applyProtection="0"/>
    <xf numFmtId="0" fontId="58" fillId="50" borderId="0" applyNumberFormat="0" applyBorder="0" applyAlignment="0" applyProtection="0"/>
    <xf numFmtId="0" fontId="58" fillId="48"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8" fillId="49" borderId="0" applyNumberFormat="0" applyBorder="0" applyAlignment="0" applyProtection="0"/>
    <xf numFmtId="0" fontId="58" fillId="2" borderId="0" applyNumberFormat="0" applyBorder="0" applyAlignment="0" applyProtection="0"/>
    <xf numFmtId="0" fontId="58" fillId="50" borderId="0" applyNumberFormat="0" applyBorder="0" applyAlignment="0" applyProtection="0"/>
    <xf numFmtId="0" fontId="58" fillId="48"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8" fillId="49" borderId="0" applyNumberFormat="0" applyBorder="0" applyAlignment="0" applyProtection="0"/>
    <xf numFmtId="0" fontId="58" fillId="2" borderId="0" applyNumberFormat="0" applyBorder="0" applyAlignment="0" applyProtection="0"/>
    <xf numFmtId="0" fontId="58" fillId="50" borderId="0" applyNumberFormat="0" applyBorder="0" applyAlignment="0" applyProtection="0"/>
    <xf numFmtId="0" fontId="58" fillId="51" borderId="0" applyNumberFormat="0" applyBorder="0" applyAlignment="0" applyProtection="0"/>
    <xf numFmtId="0" fontId="58" fillId="52" borderId="0" applyNumberFormat="0" applyBorder="0" applyAlignment="0" applyProtection="0"/>
    <xf numFmtId="0" fontId="58" fillId="53" borderId="0" applyNumberFormat="0" applyBorder="0" applyAlignment="0" applyProtection="0"/>
    <xf numFmtId="0" fontId="58" fillId="49" borderId="0" applyNumberFormat="0" applyBorder="0" applyAlignment="0" applyProtection="0"/>
    <xf numFmtId="0" fontId="58" fillId="2" borderId="0" applyNumberFormat="0" applyBorder="0" applyAlignment="0" applyProtection="0"/>
    <xf numFmtId="0" fontId="58" fillId="54" borderId="0" applyNumberFormat="0" applyBorder="0" applyAlignment="0" applyProtection="0"/>
    <xf numFmtId="0" fontId="58" fillId="51" borderId="0" applyNumberFormat="0" applyBorder="0" applyAlignment="0" applyProtection="0"/>
    <xf numFmtId="0" fontId="58" fillId="52" borderId="0" applyNumberFormat="0" applyBorder="0" applyAlignment="0" applyProtection="0"/>
    <xf numFmtId="0" fontId="58" fillId="53" borderId="0" applyNumberFormat="0" applyBorder="0" applyAlignment="0" applyProtection="0"/>
    <xf numFmtId="0" fontId="58" fillId="49" borderId="0" applyNumberFormat="0" applyBorder="0" applyAlignment="0" applyProtection="0"/>
    <xf numFmtId="0" fontId="58" fillId="2" borderId="0" applyNumberFormat="0" applyBorder="0" applyAlignment="0" applyProtection="0"/>
    <xf numFmtId="0" fontId="58" fillId="54" borderId="0" applyNumberFormat="0" applyBorder="0" applyAlignment="0" applyProtection="0"/>
    <xf numFmtId="0" fontId="60" fillId="40" borderId="0" applyNumberFormat="0" applyBorder="0" applyAlignment="0" applyProtection="0"/>
    <xf numFmtId="0" fontId="61" fillId="41" borderId="0" applyNumberFormat="0" applyBorder="0" applyAlignment="0" applyProtection="0"/>
    <xf numFmtId="0" fontId="62" fillId="3" borderId="85" applyNumberFormat="0" applyAlignment="0" applyProtection="0"/>
    <xf numFmtId="0" fontId="62" fillId="3" borderId="85" applyNumberFormat="0" applyAlignment="0" applyProtection="0"/>
    <xf numFmtId="0" fontId="63" fillId="55" borderId="95" applyNumberFormat="0" applyAlignment="0" applyProtection="0"/>
    <xf numFmtId="0" fontId="64" fillId="0" borderId="96" applyNumberFormat="0" applyFill="0" applyAlignment="0" applyProtection="0"/>
    <xf numFmtId="0" fontId="63" fillId="55" borderId="95" applyNumberFormat="0" applyAlignment="0" applyProtection="0"/>
    <xf numFmtId="0" fontId="65" fillId="44" borderId="85" applyNumberFormat="0" applyAlignment="0" applyProtection="0"/>
    <xf numFmtId="0" fontId="66" fillId="3" borderId="97" applyNumberFormat="0" applyAlignment="0" applyProtection="0"/>
    <xf numFmtId="0" fontId="61" fillId="41" borderId="0" applyNumberFormat="0" applyBorder="0" applyAlignment="0" applyProtection="0"/>
    <xf numFmtId="0" fontId="67" fillId="0" borderId="0" applyNumberFormat="0" applyFill="0" applyBorder="0" applyAlignment="0" applyProtection="0"/>
    <xf numFmtId="0" fontId="58" fillId="51" borderId="0" applyNumberFormat="0" applyBorder="0" applyAlignment="0" applyProtection="0"/>
    <xf numFmtId="0" fontId="58" fillId="52" borderId="0" applyNumberFormat="0" applyBorder="0" applyAlignment="0" applyProtection="0"/>
    <xf numFmtId="0" fontId="58" fillId="53" borderId="0" applyNumberFormat="0" applyBorder="0" applyAlignment="0" applyProtection="0"/>
    <xf numFmtId="0" fontId="58" fillId="49" borderId="0" applyNumberFormat="0" applyBorder="0" applyAlignment="0" applyProtection="0"/>
    <xf numFmtId="0" fontId="58" fillId="2" borderId="0" applyNumberFormat="0" applyBorder="0" applyAlignment="0" applyProtection="0"/>
    <xf numFmtId="0" fontId="58" fillId="54" borderId="0" applyNumberFormat="0" applyBorder="0" applyAlignment="0" applyProtection="0"/>
    <xf numFmtId="0" fontId="65" fillId="44" borderId="85" applyNumberFormat="0" applyAlignment="0" applyProtection="0"/>
    <xf numFmtId="187" fontId="8" fillId="0" borderId="0" applyFont="0" applyFill="0" applyBorder="0" applyAlignment="0" applyProtection="0"/>
    <xf numFmtId="0" fontId="68" fillId="0" borderId="0" applyNumberFormat="0" applyFill="0" applyBorder="0" applyAlignment="0" applyProtection="0"/>
    <xf numFmtId="0" fontId="61" fillId="41" borderId="0" applyNumberFormat="0" applyBorder="0" applyAlignment="0" applyProtection="0"/>
    <xf numFmtId="0" fontId="69" fillId="0" borderId="98" applyNumberFormat="0" applyFill="0" applyAlignment="0" applyProtection="0"/>
    <xf numFmtId="0" fontId="70" fillId="0" borderId="99" applyNumberFormat="0" applyFill="0" applyAlignment="0" applyProtection="0"/>
    <xf numFmtId="0" fontId="67" fillId="0" borderId="100" applyNumberFormat="0" applyFill="0" applyAlignment="0" applyProtection="0"/>
    <xf numFmtId="0" fontId="67" fillId="0" borderId="0" applyNumberFormat="0" applyFill="0" applyBorder="0" applyAlignment="0" applyProtection="0"/>
    <xf numFmtId="0" fontId="60" fillId="40" borderId="0" applyNumberFormat="0" applyBorder="0" applyAlignment="0" applyProtection="0"/>
    <xf numFmtId="0" fontId="65" fillId="44" borderId="85" applyNumberFormat="0" applyAlignment="0" applyProtection="0"/>
    <xf numFmtId="0" fontId="64" fillId="0" borderId="96" applyNumberFormat="0" applyFill="0" applyAlignment="0" applyProtection="0"/>
    <xf numFmtId="0" fontId="63" fillId="55" borderId="95" applyNumberFormat="0" applyAlignment="0" applyProtection="0"/>
    <xf numFmtId="0" fontId="64" fillId="0" borderId="96" applyNumberFormat="0" applyFill="0" applyAlignment="0" applyProtection="0"/>
    <xf numFmtId="0" fontId="69" fillId="0" borderId="98" applyNumberFormat="0" applyFill="0" applyAlignment="0" applyProtection="0"/>
    <xf numFmtId="0" fontId="70" fillId="0" borderId="99" applyNumberFormat="0" applyFill="0" applyAlignment="0" applyProtection="0"/>
    <xf numFmtId="0" fontId="67" fillId="0" borderId="100" applyNumberFormat="0" applyFill="0" applyAlignment="0" applyProtection="0"/>
    <xf numFmtId="0" fontId="67" fillId="0" borderId="0" applyNumberFormat="0" applyFill="0" applyBorder="0" applyAlignment="0" applyProtection="0"/>
    <xf numFmtId="0" fontId="71" fillId="56" borderId="0" applyNumberFormat="0" applyBorder="0" applyAlignment="0" applyProtection="0"/>
    <xf numFmtId="0" fontId="71" fillId="56" borderId="0" applyNumberFormat="0" applyBorder="0" applyAlignment="0" applyProtection="0"/>
    <xf numFmtId="0" fontId="72" fillId="0" borderId="0" applyNumberFormat="0" applyFill="0" applyBorder="0">
      <alignment vertical="center"/>
    </xf>
    <xf numFmtId="0" fontId="59" fillId="57" borderId="101" applyNumberFormat="0" applyFont="0" applyAlignment="0" applyProtection="0"/>
    <xf numFmtId="0" fontId="59" fillId="57" borderId="101" applyNumberFormat="0" applyFont="0" applyAlignment="0" applyProtection="0"/>
    <xf numFmtId="0" fontId="62" fillId="3" borderId="85" applyNumberFormat="0" applyAlignment="0" applyProtection="0"/>
    <xf numFmtId="0" fontId="66" fillId="3" borderId="9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66" fillId="3" borderId="97" applyNumberFormat="0" applyAlignment="0" applyProtection="0"/>
    <xf numFmtId="4" fontId="3" fillId="0" borderId="84" applyNumberFormat="0" applyProtection="0">
      <alignment horizontal="right" vertical="center"/>
    </xf>
    <xf numFmtId="0" fontId="73" fillId="0" borderId="102" applyNumberFormat="0" applyFill="0" applyAlignment="0" applyProtection="0"/>
    <xf numFmtId="0" fontId="68"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8"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69" fillId="0" borderId="98" applyNumberFormat="0" applyFill="0" applyAlignment="0" applyProtection="0"/>
    <xf numFmtId="0" fontId="70" fillId="0" borderId="99" applyNumberFormat="0" applyFill="0" applyAlignment="0" applyProtection="0"/>
    <xf numFmtId="0" fontId="67" fillId="0" borderId="100" applyNumberFormat="0" applyFill="0" applyAlignment="0" applyProtection="0"/>
    <xf numFmtId="0" fontId="73" fillId="0" borderId="102" applyNumberFormat="0" applyFill="0" applyAlignment="0" applyProtection="0"/>
    <xf numFmtId="0" fontId="75" fillId="0" borderId="0" applyNumberFormat="0" applyFill="0" applyBorder="0" applyAlignment="0" applyProtection="0"/>
    <xf numFmtId="0" fontId="59" fillId="57" borderId="101" applyNumberFormat="0" applyFont="0" applyAlignment="0" applyProtection="0"/>
    <xf numFmtId="0" fontId="74" fillId="0" borderId="0" applyNumberFormat="0" applyFill="0" applyBorder="0" applyAlignment="0" applyProtection="0"/>
    <xf numFmtId="0" fontId="60" fillId="40" borderId="0" applyNumberFormat="0" applyBorder="0" applyAlignment="0" applyProtection="0"/>
    <xf numFmtId="0" fontId="8" fillId="0" borderId="0"/>
    <xf numFmtId="0" fontId="76" fillId="21" borderId="0" applyNumberFormat="0" applyBorder="0" applyAlignment="0" applyProtection="0"/>
    <xf numFmtId="0" fontId="76" fillId="21" borderId="0" applyNumberFormat="0" applyBorder="0" applyAlignment="0" applyProtection="0"/>
    <xf numFmtId="0" fontId="76" fillId="21" borderId="0" applyNumberFormat="0" applyBorder="0" applyAlignment="0" applyProtection="0"/>
    <xf numFmtId="0" fontId="76" fillId="21" borderId="0" applyNumberFormat="0" applyBorder="0" applyAlignment="0" applyProtection="0"/>
    <xf numFmtId="0" fontId="76" fillId="21" borderId="0" applyNumberFormat="0" applyBorder="0" applyAlignment="0" applyProtection="0"/>
    <xf numFmtId="0" fontId="76" fillId="21" borderId="0" applyNumberFormat="0" applyBorder="0" applyAlignment="0" applyProtection="0"/>
    <xf numFmtId="0" fontId="76" fillId="24" borderId="0" applyNumberFormat="0" applyBorder="0" applyAlignment="0" applyProtection="0"/>
    <xf numFmtId="0" fontId="76" fillId="24" borderId="0" applyNumberFormat="0" applyBorder="0" applyAlignment="0" applyProtection="0"/>
    <xf numFmtId="0" fontId="76" fillId="24" borderId="0" applyNumberFormat="0" applyBorder="0" applyAlignment="0" applyProtection="0"/>
    <xf numFmtId="0" fontId="76" fillId="24" borderId="0" applyNumberFormat="0" applyBorder="0" applyAlignment="0" applyProtection="0"/>
    <xf numFmtId="0" fontId="76" fillId="24" borderId="0" applyNumberFormat="0" applyBorder="0" applyAlignment="0" applyProtection="0"/>
    <xf numFmtId="0" fontId="76" fillId="24" borderId="0" applyNumberFormat="0" applyBorder="0" applyAlignment="0" applyProtection="0"/>
    <xf numFmtId="0" fontId="76" fillId="27" borderId="0" applyNumberFormat="0" applyBorder="0" applyAlignment="0" applyProtection="0"/>
    <xf numFmtId="0" fontId="76" fillId="27" borderId="0" applyNumberFormat="0" applyBorder="0" applyAlignment="0" applyProtection="0"/>
    <xf numFmtId="0" fontId="76" fillId="27" borderId="0" applyNumberFormat="0" applyBorder="0" applyAlignment="0" applyProtection="0"/>
    <xf numFmtId="0" fontId="76" fillId="27" borderId="0" applyNumberFormat="0" applyBorder="0" applyAlignment="0" applyProtection="0"/>
    <xf numFmtId="0" fontId="76" fillId="27" borderId="0" applyNumberFormat="0" applyBorder="0" applyAlignment="0" applyProtection="0"/>
    <xf numFmtId="0" fontId="76" fillId="27" borderId="0" applyNumberFormat="0" applyBorder="0" applyAlignment="0" applyProtection="0"/>
    <xf numFmtId="0" fontId="76" fillId="30" borderId="0" applyNumberFormat="0" applyBorder="0" applyAlignment="0" applyProtection="0"/>
    <xf numFmtId="0" fontId="76" fillId="30" borderId="0" applyNumberFormat="0" applyBorder="0" applyAlignment="0" applyProtection="0"/>
    <xf numFmtId="0" fontId="76" fillId="30" borderId="0" applyNumberFormat="0" applyBorder="0" applyAlignment="0" applyProtection="0"/>
    <xf numFmtId="0" fontId="76" fillId="30" borderId="0" applyNumberFormat="0" applyBorder="0" applyAlignment="0" applyProtection="0"/>
    <xf numFmtId="0" fontId="76" fillId="30" borderId="0" applyNumberFormat="0" applyBorder="0" applyAlignment="0" applyProtection="0"/>
    <xf numFmtId="0" fontId="76" fillId="30" borderId="0" applyNumberFormat="0" applyBorder="0" applyAlignment="0" applyProtection="0"/>
    <xf numFmtId="0" fontId="76" fillId="33" borderId="0" applyNumberFormat="0" applyBorder="0" applyAlignment="0" applyProtection="0"/>
    <xf numFmtId="0" fontId="76" fillId="33" borderId="0" applyNumberFormat="0" applyBorder="0" applyAlignment="0" applyProtection="0"/>
    <xf numFmtId="0" fontId="76" fillId="33" borderId="0" applyNumberFormat="0" applyBorder="0" applyAlignment="0" applyProtection="0"/>
    <xf numFmtId="0" fontId="76" fillId="33" borderId="0" applyNumberFormat="0" applyBorder="0" applyAlignment="0" applyProtection="0"/>
    <xf numFmtId="0" fontId="76" fillId="33" borderId="0" applyNumberFormat="0" applyBorder="0" applyAlignment="0" applyProtection="0"/>
    <xf numFmtId="0" fontId="76" fillId="33" borderId="0" applyNumberFormat="0" applyBorder="0" applyAlignment="0" applyProtection="0"/>
    <xf numFmtId="0" fontId="76" fillId="36" borderId="0" applyNumberFormat="0" applyBorder="0" applyAlignment="0" applyProtection="0"/>
    <xf numFmtId="0" fontId="76" fillId="36" borderId="0" applyNumberFormat="0" applyBorder="0" applyAlignment="0" applyProtection="0"/>
    <xf numFmtId="0" fontId="76" fillId="36" borderId="0" applyNumberFormat="0" applyBorder="0" applyAlignment="0" applyProtection="0"/>
    <xf numFmtId="0" fontId="76" fillId="36" borderId="0" applyNumberFormat="0" applyBorder="0" applyAlignment="0" applyProtection="0"/>
    <xf numFmtId="0" fontId="76" fillId="36" borderId="0" applyNumberFormat="0" applyBorder="0" applyAlignment="0" applyProtection="0"/>
    <xf numFmtId="0" fontId="76" fillId="36" borderId="0" applyNumberFormat="0" applyBorder="0" applyAlignment="0" applyProtection="0"/>
    <xf numFmtId="0" fontId="76" fillId="22" borderId="0" applyNumberFormat="0" applyBorder="0" applyAlignment="0" applyProtection="0"/>
    <xf numFmtId="0" fontId="76" fillId="22" borderId="0" applyNumberFormat="0" applyBorder="0" applyAlignment="0" applyProtection="0"/>
    <xf numFmtId="0" fontId="76" fillId="22" borderId="0" applyNumberFormat="0" applyBorder="0" applyAlignment="0" applyProtection="0"/>
    <xf numFmtId="0" fontId="76" fillId="22" borderId="0" applyNumberFormat="0" applyBorder="0" applyAlignment="0" applyProtection="0"/>
    <xf numFmtId="0" fontId="76" fillId="22" borderId="0" applyNumberFormat="0" applyBorder="0" applyAlignment="0" applyProtection="0"/>
    <xf numFmtId="0" fontId="76" fillId="22" borderId="0" applyNumberFormat="0" applyBorder="0" applyAlignment="0" applyProtection="0"/>
    <xf numFmtId="0" fontId="76" fillId="25" borderId="0" applyNumberFormat="0" applyBorder="0" applyAlignment="0" applyProtection="0"/>
    <xf numFmtId="0" fontId="76" fillId="25" borderId="0" applyNumberFormat="0" applyBorder="0" applyAlignment="0" applyProtection="0"/>
    <xf numFmtId="0" fontId="76" fillId="25" borderId="0" applyNumberFormat="0" applyBorder="0" applyAlignment="0" applyProtection="0"/>
    <xf numFmtId="0" fontId="76" fillId="25" borderId="0" applyNumberFormat="0" applyBorder="0" applyAlignment="0" applyProtection="0"/>
    <xf numFmtId="0" fontId="76" fillId="25" borderId="0" applyNumberFormat="0" applyBorder="0" applyAlignment="0" applyProtection="0"/>
    <xf numFmtId="0" fontId="76" fillId="25" borderId="0" applyNumberFormat="0" applyBorder="0" applyAlignment="0" applyProtection="0"/>
    <xf numFmtId="0" fontId="76" fillId="28" borderId="0" applyNumberFormat="0" applyBorder="0" applyAlignment="0" applyProtection="0"/>
    <xf numFmtId="0" fontId="76" fillId="28" borderId="0" applyNumberFormat="0" applyBorder="0" applyAlignment="0" applyProtection="0"/>
    <xf numFmtId="0" fontId="76" fillId="28" borderId="0" applyNumberFormat="0" applyBorder="0" applyAlignment="0" applyProtection="0"/>
    <xf numFmtId="0" fontId="76" fillId="28" borderId="0" applyNumberFormat="0" applyBorder="0" applyAlignment="0" applyProtection="0"/>
    <xf numFmtId="0" fontId="76" fillId="28" borderId="0" applyNumberFormat="0" applyBorder="0" applyAlignment="0" applyProtection="0"/>
    <xf numFmtId="0" fontId="76" fillId="28" borderId="0" applyNumberFormat="0" applyBorder="0" applyAlignment="0" applyProtection="0"/>
    <xf numFmtId="0" fontId="76" fillId="31" borderId="0" applyNumberFormat="0" applyBorder="0" applyAlignment="0" applyProtection="0"/>
    <xf numFmtId="0" fontId="76" fillId="31" borderId="0" applyNumberFormat="0" applyBorder="0" applyAlignment="0" applyProtection="0"/>
    <xf numFmtId="0" fontId="76" fillId="31" borderId="0" applyNumberFormat="0" applyBorder="0" applyAlignment="0" applyProtection="0"/>
    <xf numFmtId="0" fontId="76" fillId="31" borderId="0" applyNumberFormat="0" applyBorder="0" applyAlignment="0" applyProtection="0"/>
    <xf numFmtId="0" fontId="76" fillId="31" borderId="0" applyNumberFormat="0" applyBorder="0" applyAlignment="0" applyProtection="0"/>
    <xf numFmtId="0" fontId="76" fillId="31" borderId="0" applyNumberFormat="0" applyBorder="0" applyAlignment="0" applyProtection="0"/>
    <xf numFmtId="0" fontId="76" fillId="34" borderId="0" applyNumberFormat="0" applyBorder="0" applyAlignment="0" applyProtection="0"/>
    <xf numFmtId="0" fontId="76" fillId="34" borderId="0" applyNumberFormat="0" applyBorder="0" applyAlignment="0" applyProtection="0"/>
    <xf numFmtId="0" fontId="76" fillId="34" borderId="0" applyNumberFormat="0" applyBorder="0" applyAlignment="0" applyProtection="0"/>
    <xf numFmtId="0" fontId="76" fillId="34" borderId="0" applyNumberFormat="0" applyBorder="0" applyAlignment="0" applyProtection="0"/>
    <xf numFmtId="0" fontId="76" fillId="34" borderId="0" applyNumberFormat="0" applyBorder="0" applyAlignment="0" applyProtection="0"/>
    <xf numFmtId="0" fontId="76" fillId="34" borderId="0" applyNumberFormat="0" applyBorder="0" applyAlignment="0" applyProtection="0"/>
    <xf numFmtId="0" fontId="76" fillId="37" borderId="0" applyNumberFormat="0" applyBorder="0" applyAlignment="0" applyProtection="0"/>
    <xf numFmtId="0" fontId="76" fillId="37" borderId="0" applyNumberFormat="0" applyBorder="0" applyAlignment="0" applyProtection="0"/>
    <xf numFmtId="0" fontId="76" fillId="37" borderId="0" applyNumberFormat="0" applyBorder="0" applyAlignment="0" applyProtection="0"/>
    <xf numFmtId="0" fontId="76" fillId="37" borderId="0" applyNumberFormat="0" applyBorder="0" applyAlignment="0" applyProtection="0"/>
    <xf numFmtId="0" fontId="76" fillId="37" borderId="0" applyNumberFormat="0" applyBorder="0" applyAlignment="0" applyProtection="0"/>
    <xf numFmtId="0" fontId="76" fillId="37" borderId="0" applyNumberFormat="0" applyBorder="0" applyAlignment="0" applyProtection="0"/>
    <xf numFmtId="0" fontId="77" fillId="23" borderId="0" applyNumberFormat="0" applyBorder="0" applyAlignment="0" applyProtection="0"/>
    <xf numFmtId="0" fontId="77" fillId="23" borderId="0" applyNumberFormat="0" applyBorder="0" applyAlignment="0" applyProtection="0"/>
    <xf numFmtId="0" fontId="77" fillId="23" borderId="0" applyNumberFormat="0" applyBorder="0" applyAlignment="0" applyProtection="0"/>
    <xf numFmtId="0" fontId="77" fillId="23" borderId="0" applyNumberFormat="0" applyBorder="0" applyAlignment="0" applyProtection="0"/>
    <xf numFmtId="0" fontId="77" fillId="23" borderId="0" applyNumberFormat="0" applyBorder="0" applyAlignment="0" applyProtection="0"/>
    <xf numFmtId="0" fontId="77" fillId="23" borderId="0" applyNumberFormat="0" applyBorder="0" applyAlignment="0" applyProtection="0"/>
    <xf numFmtId="0" fontId="77" fillId="26" borderId="0" applyNumberFormat="0" applyBorder="0" applyAlignment="0" applyProtection="0"/>
    <xf numFmtId="0" fontId="77" fillId="26" borderId="0" applyNumberFormat="0" applyBorder="0" applyAlignment="0" applyProtection="0"/>
    <xf numFmtId="0" fontId="77" fillId="26" borderId="0" applyNumberFormat="0" applyBorder="0" applyAlignment="0" applyProtection="0"/>
    <xf numFmtId="0" fontId="77" fillId="26" borderId="0" applyNumberFormat="0" applyBorder="0" applyAlignment="0" applyProtection="0"/>
    <xf numFmtId="0" fontId="77" fillId="26" borderId="0" applyNumberFormat="0" applyBorder="0" applyAlignment="0" applyProtection="0"/>
    <xf numFmtId="0" fontId="77" fillId="26" borderId="0" applyNumberFormat="0" applyBorder="0" applyAlignment="0" applyProtection="0"/>
    <xf numFmtId="0" fontId="77" fillId="29" borderId="0" applyNumberFormat="0" applyBorder="0" applyAlignment="0" applyProtection="0"/>
    <xf numFmtId="0" fontId="77" fillId="29" borderId="0" applyNumberFormat="0" applyBorder="0" applyAlignment="0" applyProtection="0"/>
    <xf numFmtId="0" fontId="77" fillId="29" borderId="0" applyNumberFormat="0" applyBorder="0" applyAlignment="0" applyProtection="0"/>
    <xf numFmtId="0" fontId="77" fillId="29" borderId="0" applyNumberFormat="0" applyBorder="0" applyAlignment="0" applyProtection="0"/>
    <xf numFmtId="0" fontId="77" fillId="29" borderId="0" applyNumberFormat="0" applyBorder="0" applyAlignment="0" applyProtection="0"/>
    <xf numFmtId="0" fontId="77" fillId="29" borderId="0" applyNumberFormat="0" applyBorder="0" applyAlignment="0" applyProtection="0"/>
    <xf numFmtId="0" fontId="77" fillId="32" borderId="0" applyNumberFormat="0" applyBorder="0" applyAlignment="0" applyProtection="0"/>
    <xf numFmtId="0" fontId="77" fillId="32" borderId="0" applyNumberFormat="0" applyBorder="0" applyAlignment="0" applyProtection="0"/>
    <xf numFmtId="0" fontId="77" fillId="32" borderId="0" applyNumberFormat="0" applyBorder="0" applyAlignment="0" applyProtection="0"/>
    <xf numFmtId="0" fontId="77" fillId="32" borderId="0" applyNumberFormat="0" applyBorder="0" applyAlignment="0" applyProtection="0"/>
    <xf numFmtId="0" fontId="77" fillId="32" borderId="0" applyNumberFormat="0" applyBorder="0" applyAlignment="0" applyProtection="0"/>
    <xf numFmtId="0" fontId="77" fillId="32" borderId="0" applyNumberFormat="0" applyBorder="0" applyAlignment="0" applyProtection="0"/>
    <xf numFmtId="0" fontId="77" fillId="35" borderId="0" applyNumberFormat="0" applyBorder="0" applyAlignment="0" applyProtection="0"/>
    <xf numFmtId="0" fontId="77" fillId="35" borderId="0" applyNumberFormat="0" applyBorder="0" applyAlignment="0" applyProtection="0"/>
    <xf numFmtId="0" fontId="77" fillId="35" borderId="0" applyNumberFormat="0" applyBorder="0" applyAlignment="0" applyProtection="0"/>
    <xf numFmtId="0" fontId="77" fillId="35" borderId="0" applyNumberFormat="0" applyBorder="0" applyAlignment="0" applyProtection="0"/>
    <xf numFmtId="0" fontId="77" fillId="35" borderId="0" applyNumberFormat="0" applyBorder="0" applyAlignment="0" applyProtection="0"/>
    <xf numFmtId="0" fontId="77" fillId="35" borderId="0" applyNumberFormat="0" applyBorder="0" applyAlignment="0" applyProtection="0"/>
    <xf numFmtId="0" fontId="77" fillId="38" borderId="0" applyNumberFormat="0" applyBorder="0" applyAlignment="0" applyProtection="0"/>
    <xf numFmtId="0" fontId="77" fillId="38" borderId="0" applyNumberFormat="0" applyBorder="0" applyAlignment="0" applyProtection="0"/>
    <xf numFmtId="0" fontId="77" fillId="38" borderId="0" applyNumberFormat="0" applyBorder="0" applyAlignment="0" applyProtection="0"/>
    <xf numFmtId="0" fontId="77" fillId="38" borderId="0" applyNumberFormat="0" applyBorder="0" applyAlignment="0" applyProtection="0"/>
    <xf numFmtId="0" fontId="77" fillId="38" borderId="0" applyNumberFormat="0" applyBorder="0" applyAlignment="0" applyProtection="0"/>
    <xf numFmtId="0" fontId="77" fillId="38" borderId="0" applyNumberFormat="0" applyBorder="0" applyAlignment="0" applyProtection="0"/>
    <xf numFmtId="0" fontId="78" fillId="0" borderId="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79" fillId="62"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2"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79" fillId="68" borderId="0" applyNumberFormat="0" applyBorder="0" applyAlignment="0" applyProtection="0"/>
    <xf numFmtId="0" fontId="79" fillId="66" borderId="0" applyNumberFormat="0" applyBorder="0" applyAlignment="0" applyProtection="0"/>
    <xf numFmtId="0" fontId="79" fillId="66" borderId="0" applyNumberFormat="0" applyBorder="0" applyAlignment="0" applyProtection="0"/>
    <xf numFmtId="0" fontId="79" fillId="66" borderId="0" applyNumberFormat="0" applyBorder="0" applyAlignment="0" applyProtection="0"/>
    <xf numFmtId="0" fontId="79" fillId="68" borderId="0" applyNumberFormat="0" applyBorder="0" applyAlignment="0" applyProtection="0"/>
    <xf numFmtId="0" fontId="79" fillId="66" borderId="0" applyNumberFormat="0" applyBorder="0" applyAlignment="0" applyProtection="0"/>
    <xf numFmtId="0" fontId="79" fillId="66" borderId="0" applyNumberFormat="0" applyBorder="0" applyAlignment="0" applyProtection="0"/>
    <xf numFmtId="0" fontId="79" fillId="66" borderId="0" applyNumberFormat="0" applyBorder="0" applyAlignment="0" applyProtection="0"/>
    <xf numFmtId="0" fontId="79" fillId="66" borderId="0" applyNumberFormat="0" applyBorder="0" applyAlignment="0" applyProtection="0"/>
    <xf numFmtId="0" fontId="79" fillId="66" borderId="0" applyNumberFormat="0" applyBorder="0" applyAlignment="0" applyProtection="0"/>
    <xf numFmtId="0" fontId="79" fillId="66" borderId="0" applyNumberFormat="0" applyBorder="0" applyAlignment="0" applyProtection="0"/>
    <xf numFmtId="0" fontId="79" fillId="66" borderId="0" applyNumberFormat="0" applyBorder="0" applyAlignment="0" applyProtection="0"/>
    <xf numFmtId="0" fontId="79" fillId="66" borderId="0" applyNumberFormat="0" applyBorder="0" applyAlignment="0" applyProtection="0"/>
    <xf numFmtId="0" fontId="19" fillId="69"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69"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67"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67"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79" fillId="61" borderId="0" applyNumberFormat="0" applyBorder="0" applyAlignment="0" applyProtection="0"/>
    <xf numFmtId="0" fontId="79" fillId="72" borderId="0" applyNumberFormat="0" applyBorder="0" applyAlignment="0" applyProtection="0"/>
    <xf numFmtId="0" fontId="79" fillId="72" borderId="0" applyNumberFormat="0" applyBorder="0" applyAlignment="0" applyProtection="0"/>
    <xf numFmtId="0" fontId="79" fillId="72" borderId="0" applyNumberFormat="0" applyBorder="0" applyAlignment="0" applyProtection="0"/>
    <xf numFmtId="0" fontId="79" fillId="61" borderId="0" applyNumberFormat="0" applyBorder="0" applyAlignment="0" applyProtection="0"/>
    <xf numFmtId="0" fontId="79" fillId="72" borderId="0" applyNumberFormat="0" applyBorder="0" applyAlignment="0" applyProtection="0"/>
    <xf numFmtId="0" fontId="79" fillId="72" borderId="0" applyNumberFormat="0" applyBorder="0" applyAlignment="0" applyProtection="0"/>
    <xf numFmtId="0" fontId="79" fillId="72" borderId="0" applyNumberFormat="0" applyBorder="0" applyAlignment="0" applyProtection="0"/>
    <xf numFmtId="0" fontId="79" fillId="72" borderId="0" applyNumberFormat="0" applyBorder="0" applyAlignment="0" applyProtection="0"/>
    <xf numFmtId="0" fontId="79" fillId="72" borderId="0" applyNumberFormat="0" applyBorder="0" applyAlignment="0" applyProtection="0"/>
    <xf numFmtId="0" fontId="79" fillId="72" borderId="0" applyNumberFormat="0" applyBorder="0" applyAlignment="0" applyProtection="0"/>
    <xf numFmtId="0" fontId="79" fillId="72" borderId="0" applyNumberFormat="0" applyBorder="0" applyAlignment="0" applyProtection="0"/>
    <xf numFmtId="0" fontId="79" fillId="72" borderId="0" applyNumberFormat="0" applyBorder="0" applyAlignment="0" applyProtection="0"/>
    <xf numFmtId="0" fontId="19" fillId="67"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7"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1"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1"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79" fillId="61" borderId="0" applyNumberFormat="0" applyBorder="0" applyAlignment="0" applyProtection="0"/>
    <xf numFmtId="0" fontId="79" fillId="67" borderId="0" applyNumberFormat="0" applyBorder="0" applyAlignment="0" applyProtection="0"/>
    <xf numFmtId="0" fontId="79" fillId="67" borderId="0" applyNumberFormat="0" applyBorder="0" applyAlignment="0" applyProtection="0"/>
    <xf numFmtId="0" fontId="79" fillId="67" borderId="0" applyNumberFormat="0" applyBorder="0" applyAlignment="0" applyProtection="0"/>
    <xf numFmtId="0" fontId="79" fillId="61" borderId="0" applyNumberFormat="0" applyBorder="0" applyAlignment="0" applyProtection="0"/>
    <xf numFmtId="0" fontId="79" fillId="67" borderId="0" applyNumberFormat="0" applyBorder="0" applyAlignment="0" applyProtection="0"/>
    <xf numFmtId="0" fontId="79" fillId="67" borderId="0" applyNumberFormat="0" applyBorder="0" applyAlignment="0" applyProtection="0"/>
    <xf numFmtId="0" fontId="79" fillId="67" borderId="0" applyNumberFormat="0" applyBorder="0" applyAlignment="0" applyProtection="0"/>
    <xf numFmtId="0" fontId="79" fillId="67" borderId="0" applyNumberFormat="0" applyBorder="0" applyAlignment="0" applyProtection="0"/>
    <xf numFmtId="0" fontId="79" fillId="67" borderId="0" applyNumberFormat="0" applyBorder="0" applyAlignment="0" applyProtection="0"/>
    <xf numFmtId="0" fontId="79" fillId="67" borderId="0" applyNumberFormat="0" applyBorder="0" applyAlignment="0" applyProtection="0"/>
    <xf numFmtId="0" fontId="79" fillId="67" borderId="0" applyNumberFormat="0" applyBorder="0" applyAlignment="0" applyProtection="0"/>
    <xf numFmtId="0" fontId="79" fillId="67" borderId="0" applyNumberFormat="0" applyBorder="0" applyAlignment="0" applyProtection="0"/>
    <xf numFmtId="0" fontId="19" fillId="58"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58"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79" fillId="60"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0"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66"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66"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79" fillId="74" borderId="0" applyNumberFormat="0" applyBorder="0" applyAlignment="0" applyProtection="0"/>
    <xf numFmtId="0" fontId="79" fillId="75" borderId="0" applyNumberFormat="0" applyBorder="0" applyAlignment="0" applyProtection="0"/>
    <xf numFmtId="0" fontId="79" fillId="75" borderId="0" applyNumberFormat="0" applyBorder="0" applyAlignment="0" applyProtection="0"/>
    <xf numFmtId="0" fontId="79" fillId="75" borderId="0" applyNumberFormat="0" applyBorder="0" applyAlignment="0" applyProtection="0"/>
    <xf numFmtId="0" fontId="79" fillId="74" borderId="0" applyNumberFormat="0" applyBorder="0" applyAlignment="0" applyProtection="0"/>
    <xf numFmtId="0" fontId="79" fillId="75" borderId="0" applyNumberFormat="0" applyBorder="0" applyAlignment="0" applyProtection="0"/>
    <xf numFmtId="0" fontId="79" fillId="75" borderId="0" applyNumberFormat="0" applyBorder="0" applyAlignment="0" applyProtection="0"/>
    <xf numFmtId="0" fontId="79" fillId="75" borderId="0" applyNumberFormat="0" applyBorder="0" applyAlignment="0" applyProtection="0"/>
    <xf numFmtId="0" fontId="79" fillId="75" borderId="0" applyNumberFormat="0" applyBorder="0" applyAlignment="0" applyProtection="0"/>
    <xf numFmtId="0" fontId="79" fillId="75" borderId="0" applyNumberFormat="0" applyBorder="0" applyAlignment="0" applyProtection="0"/>
    <xf numFmtId="0" fontId="79" fillId="75" borderId="0" applyNumberFormat="0" applyBorder="0" applyAlignment="0" applyProtection="0"/>
    <xf numFmtId="0" fontId="79" fillId="75" borderId="0" applyNumberFormat="0" applyBorder="0" applyAlignment="0" applyProtection="0"/>
    <xf numFmtId="0" fontId="79" fillId="75"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80" fillId="76"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80" fillId="76"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80" fillId="76"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80" fillId="76"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80" fillId="76"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80" fillId="76"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81" fillId="0" borderId="0"/>
    <xf numFmtId="0" fontId="82" fillId="0" borderId="0">
      <protection locked="0"/>
    </xf>
    <xf numFmtId="0" fontId="82" fillId="0" borderId="0">
      <protection locked="0"/>
    </xf>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4" fillId="78" borderId="85"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4" fillId="78" borderId="85"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4" fillId="78" borderId="85"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4" fillId="78" borderId="85"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4" fillId="78" borderId="85"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4" fillId="78" borderId="85"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3" fillId="77" borderId="84"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68"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68"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68"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68"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68"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68"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5" fillId="79" borderId="95" applyNumberFormat="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6" fillId="0" borderId="104"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6" fillId="0" borderId="104"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6" fillId="0" borderId="104"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6" fillId="0" borderId="104"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6" fillId="0" borderId="104"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6" fillId="0" borderId="104"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80" fillId="0" borderId="103" applyNumberFormat="0" applyFill="0" applyAlignment="0" applyProtection="0"/>
    <xf numFmtId="0" fontId="63" fillId="55" borderId="95" applyNumberFormat="0" applyAlignment="0" applyProtection="0"/>
    <xf numFmtId="0" fontId="63" fillId="55" borderId="95" applyNumberFormat="0" applyAlignment="0" applyProtection="0"/>
    <xf numFmtId="0" fontId="63" fillId="55" borderId="95" applyNumberFormat="0" applyAlignment="0" applyProtection="0"/>
    <xf numFmtId="0" fontId="63" fillId="55" borderId="95" applyNumberFormat="0" applyAlignment="0" applyProtection="0"/>
    <xf numFmtId="0" fontId="4" fillId="0" borderId="105">
      <alignment horizontal="center"/>
    </xf>
    <xf numFmtId="188" fontId="87" fillId="0" borderId="0"/>
    <xf numFmtId="188" fontId="87" fillId="0" borderId="0"/>
    <xf numFmtId="188" fontId="87" fillId="0" borderId="0"/>
    <xf numFmtId="188" fontId="87" fillId="0" borderId="0"/>
    <xf numFmtId="188" fontId="87" fillId="0" borderId="0"/>
    <xf numFmtId="188" fontId="87" fillId="0" borderId="0"/>
    <xf numFmtId="188" fontId="87" fillId="0" borderId="0"/>
    <xf numFmtId="188" fontId="87" fillId="0" borderId="0"/>
    <xf numFmtId="169" fontId="8" fillId="0" borderId="0" applyFont="0" applyFill="0" applyBorder="0" applyAlignment="0" applyProtection="0"/>
    <xf numFmtId="170" fontId="8" fillId="0" borderId="0" applyFont="0" applyFill="0" applyBorder="0" applyAlignment="0" applyProtection="0"/>
    <xf numFmtId="3" fontId="8" fillId="0" borderId="0" applyFill="0" applyBorder="0" applyAlignment="0" applyProtection="0"/>
    <xf numFmtId="0" fontId="65" fillId="3" borderId="85" applyNumberFormat="0" applyAlignment="0" applyProtection="0"/>
    <xf numFmtId="0" fontId="66" fillId="3" borderId="97" applyNumberFormat="0" applyAlignment="0" applyProtection="0"/>
    <xf numFmtId="0" fontId="8" fillId="0" borderId="0">
      <protection locked="0"/>
    </xf>
    <xf numFmtId="174" fontId="8" fillId="0" borderId="0" applyFont="0" applyFill="0" applyBorder="0" applyAlignment="0" applyProtection="0"/>
    <xf numFmtId="189" fontId="8" fillId="0" borderId="0" applyFont="0" applyFill="0" applyBorder="0" applyAlignment="0" applyProtection="0"/>
    <xf numFmtId="0" fontId="82" fillId="0" borderId="0">
      <protection locked="0"/>
    </xf>
    <xf numFmtId="0" fontId="88" fillId="80" borderId="0" applyNumberFormat="0" applyBorder="0" applyAlignment="0" applyProtection="0"/>
    <xf numFmtId="0" fontId="88" fillId="81" borderId="0" applyNumberFormat="0" applyBorder="0" applyAlignment="0" applyProtection="0"/>
    <xf numFmtId="0" fontId="88" fillId="81" borderId="0" applyNumberFormat="0" applyBorder="0" applyAlignment="0" applyProtection="0"/>
    <xf numFmtId="0" fontId="88" fillId="81" borderId="0" applyNumberFormat="0" applyBorder="0" applyAlignment="0" applyProtection="0"/>
    <xf numFmtId="0" fontId="88" fillId="80" borderId="0" applyNumberFormat="0" applyBorder="0" applyAlignment="0" applyProtection="0"/>
    <xf numFmtId="0" fontId="88" fillId="81" borderId="0" applyNumberFormat="0" applyBorder="0" applyAlignment="0" applyProtection="0"/>
    <xf numFmtId="0" fontId="88" fillId="81" borderId="0" applyNumberFormat="0" applyBorder="0" applyAlignment="0" applyProtection="0"/>
    <xf numFmtId="0" fontId="88" fillId="81" borderId="0" applyNumberFormat="0" applyBorder="0" applyAlignment="0" applyProtection="0"/>
    <xf numFmtId="0" fontId="88" fillId="81" borderId="0" applyNumberFormat="0" applyBorder="0" applyAlignment="0" applyProtection="0"/>
    <xf numFmtId="0" fontId="88" fillId="81" borderId="0" applyNumberFormat="0" applyBorder="0" applyAlignment="0" applyProtection="0"/>
    <xf numFmtId="0" fontId="88" fillId="81" borderId="0" applyNumberFormat="0" applyBorder="0" applyAlignment="0" applyProtection="0"/>
    <xf numFmtId="0" fontId="88" fillId="81" borderId="0" applyNumberFormat="0" applyBorder="0" applyAlignment="0" applyProtection="0"/>
    <xf numFmtId="0" fontId="88" fillId="81" borderId="0" applyNumberFormat="0" applyBorder="0" applyAlignment="0" applyProtection="0"/>
    <xf numFmtId="0" fontId="88" fillId="82"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2"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4" borderId="0" applyNumberFormat="0" applyBorder="0" applyAlignment="0" applyProtection="0"/>
    <xf numFmtId="0" fontId="89" fillId="0" borderId="0">
      <protection locked="0"/>
    </xf>
    <xf numFmtId="0" fontId="89" fillId="0" borderId="0">
      <protection locked="0"/>
    </xf>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5"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6"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68"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68"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68"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68"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68"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68"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87"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88"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88"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88"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88"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88"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88"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79"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89"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89"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89"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89"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89"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89"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1"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1"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1"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1"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1"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1"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79" fillId="90" borderId="0" applyNumberFormat="0" applyBorder="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5"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5"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5"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5"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5"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5"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0" fontId="91" fillId="74" borderId="84" applyNumberFormat="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90" fontId="8" fillId="0" borderId="0" applyFont="0" applyFill="0" applyBorder="0" applyAlignment="0" applyProtection="0"/>
    <xf numFmtId="0" fontId="82" fillId="0" borderId="0">
      <protection locked="0"/>
    </xf>
    <xf numFmtId="0" fontId="82" fillId="0" borderId="0">
      <protection locked="0"/>
    </xf>
    <xf numFmtId="0" fontId="82" fillId="0" borderId="0">
      <protection locked="0"/>
    </xf>
    <xf numFmtId="0" fontId="82" fillId="0" borderId="0">
      <protection locked="0"/>
    </xf>
    <xf numFmtId="0" fontId="82" fillId="0" borderId="0">
      <protection locked="0"/>
    </xf>
    <xf numFmtId="0" fontId="82" fillId="0" borderId="0">
      <protection locked="0"/>
    </xf>
    <xf numFmtId="0" fontId="82" fillId="0" borderId="0">
      <protection locked="0"/>
    </xf>
    <xf numFmtId="0" fontId="82" fillId="0" borderId="0">
      <protection locked="0"/>
    </xf>
    <xf numFmtId="191" fontId="82" fillId="0" borderId="0">
      <protection locked="0"/>
    </xf>
    <xf numFmtId="192" fontId="82" fillId="0" borderId="0">
      <protection locked="0"/>
    </xf>
    <xf numFmtId="0" fontId="8" fillId="0" borderId="0">
      <protection locked="0"/>
    </xf>
    <xf numFmtId="0" fontId="61" fillId="41" borderId="0" applyNumberFormat="0" applyBorder="0" applyAlignment="0" applyProtection="0"/>
    <xf numFmtId="0" fontId="61" fillId="41" borderId="0" applyNumberFormat="0" applyBorder="0" applyAlignment="0" applyProtection="0"/>
    <xf numFmtId="0" fontId="61" fillId="41" borderId="0" applyNumberFormat="0" applyBorder="0" applyAlignment="0" applyProtection="0"/>
    <xf numFmtId="0" fontId="61" fillId="41" borderId="0" applyNumberFormat="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8" fillId="0" borderId="0">
      <protection locked="0"/>
    </xf>
    <xf numFmtId="0" fontId="8" fillId="0" borderId="0">
      <protection locked="0"/>
    </xf>
    <xf numFmtId="0" fontId="92" fillId="0" borderId="0" applyNumberFormat="0" applyFill="0" applyBorder="0" applyAlignment="0" applyProtection="0">
      <alignment vertical="top"/>
      <protection locked="0"/>
    </xf>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4" fillId="66"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4" fillId="66"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4" fillId="66"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4" fillId="66"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4" fillId="66"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4" fillId="66"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93" fillId="73" borderId="0" applyNumberFormat="0" applyBorder="0" applyAlignment="0" applyProtection="0"/>
    <xf numFmtId="0" fontId="65" fillId="44" borderId="85" applyNumberFormat="0" applyAlignment="0" applyProtection="0"/>
    <xf numFmtId="0" fontId="65" fillId="44" borderId="85" applyNumberFormat="0" applyAlignment="0" applyProtection="0"/>
    <xf numFmtId="0" fontId="65" fillId="44" borderId="85" applyNumberFormat="0" applyAlignment="0" applyProtection="0"/>
    <xf numFmtId="0" fontId="65" fillId="44" borderId="85" applyNumberFormat="0" applyAlignment="0" applyProtection="0"/>
    <xf numFmtId="0" fontId="64" fillId="0" borderId="96" applyNumberFormat="0" applyFill="0" applyAlignment="0" applyProtection="0"/>
    <xf numFmtId="0" fontId="64" fillId="0" borderId="96" applyNumberFormat="0" applyFill="0" applyAlignment="0" applyProtection="0"/>
    <xf numFmtId="0" fontId="64" fillId="0" borderId="96" applyNumberFormat="0" applyFill="0" applyAlignment="0" applyProtection="0"/>
    <xf numFmtId="0" fontId="64" fillId="0" borderId="96" applyNumberFormat="0" applyFill="0" applyAlignment="0" applyProtection="0"/>
    <xf numFmtId="0" fontId="64" fillId="0" borderId="96" applyNumberFormat="0" applyFill="0" applyAlignment="0" applyProtection="0"/>
    <xf numFmtId="176" fontId="8" fillId="0" borderId="0" applyFont="0" applyFill="0" applyBorder="0" applyAlignment="0" applyProtection="0"/>
    <xf numFmtId="176" fontId="8" fillId="0" borderId="0" applyFont="0" applyFill="0" applyBorder="0" applyAlignment="0" applyProtection="0"/>
    <xf numFmtId="169"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7" fontId="8" fillId="0" borderId="0" applyFont="0" applyFill="0" applyBorder="0" applyAlignment="0" applyProtection="0"/>
    <xf numFmtId="186"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0" fontId="95" fillId="0" borderId="0" applyFont="0" applyFill="0" applyBorder="0" applyAlignment="0" applyProtection="0"/>
    <xf numFmtId="170" fontId="8" fillId="0" borderId="0" applyFont="0" applyFill="0" applyBorder="0" applyAlignment="0" applyProtection="0"/>
    <xf numFmtId="177" fontId="8" fillId="0" borderId="0" applyFont="0" applyFill="0" applyBorder="0" applyAlignment="0" applyProtection="0"/>
    <xf numFmtId="193" fontId="8" fillId="0" borderId="0" applyFont="0" applyFill="0" applyBorder="0" applyAlignment="0" applyProtection="0"/>
    <xf numFmtId="193" fontId="8" fillId="0" borderId="0" applyFont="0" applyFill="0" applyBorder="0" applyAlignment="0" applyProtection="0"/>
    <xf numFmtId="193" fontId="8" fillId="0" borderId="0" applyFont="0" applyFill="0" applyBorder="0" applyAlignment="0" applyProtection="0"/>
    <xf numFmtId="193" fontId="8" fillId="0" borderId="0" applyFont="0" applyFill="0" applyBorder="0" applyAlignment="0" applyProtection="0"/>
    <xf numFmtId="193" fontId="8" fillId="0" borderId="0" applyFont="0" applyFill="0" applyBorder="0" applyAlignment="0" applyProtection="0"/>
    <xf numFmtId="193"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5" fontId="82" fillId="0" borderId="0">
      <protection locked="0"/>
    </xf>
    <xf numFmtId="196" fontId="82" fillId="0" borderId="0">
      <protection locked="0"/>
    </xf>
    <xf numFmtId="0" fontId="69" fillId="0" borderId="98" applyNumberFormat="0" applyFill="0" applyAlignment="0" applyProtection="0"/>
    <xf numFmtId="0" fontId="70" fillId="0" borderId="99" applyNumberFormat="0" applyFill="0" applyAlignment="0" applyProtection="0"/>
    <xf numFmtId="0" fontId="67" fillId="0" borderId="100" applyNumberFormat="0" applyFill="0" applyAlignment="0" applyProtection="0"/>
    <xf numFmtId="0" fontId="67" fillId="0" borderId="0" applyNumberFormat="0" applyFill="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96"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96"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96"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96"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96"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96"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197" fontId="97" fillId="0" borderId="0"/>
    <xf numFmtId="198" fontId="98" fillId="0" borderId="0"/>
    <xf numFmtId="0" fontId="95" fillId="0" borderId="0"/>
    <xf numFmtId="0" fontId="8" fillId="0" borderId="0"/>
    <xf numFmtId="0" fontId="9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17" borderId="0"/>
    <xf numFmtId="0" fontId="3" fillId="17" borderId="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8" fillId="73" borderId="101"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8" fillId="73" borderId="101"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8" fillId="73" borderId="101"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8" fillId="73" borderId="101"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8" fillId="73" borderId="101"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8" fillId="73" borderId="101"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3" fillId="73" borderId="84" applyNumberFormat="0" applyFont="0" applyAlignment="0" applyProtection="0"/>
    <xf numFmtId="0" fontId="59" fillId="57" borderId="101" applyNumberFormat="0" applyFont="0" applyAlignment="0" applyProtection="0"/>
    <xf numFmtId="0" fontId="59" fillId="57" borderId="101" applyNumberFormat="0" applyFont="0" applyAlignment="0" applyProtection="0"/>
    <xf numFmtId="0" fontId="59" fillId="57" borderId="101" applyNumberFormat="0" applyFont="0" applyAlignment="0" applyProtection="0"/>
    <xf numFmtId="0" fontId="59" fillId="57" borderId="101" applyNumberFormat="0" applyFont="0" applyAlignment="0" applyProtection="0"/>
    <xf numFmtId="0" fontId="100" fillId="0" borderId="0"/>
    <xf numFmtId="192" fontId="82" fillId="0" borderId="0">
      <protection locked="0"/>
    </xf>
    <xf numFmtId="199" fontId="82" fillId="0" borderId="0">
      <protection locked="0"/>
    </xf>
    <xf numFmtId="0" fontId="100" fillId="0" borderId="0"/>
    <xf numFmtId="0" fontId="100" fillId="0" borderId="0"/>
    <xf numFmtId="3" fontId="8" fillId="0" borderId="0" applyFill="0" applyBorder="0" applyAlignment="0" applyProtection="0"/>
    <xf numFmtId="0" fontId="100" fillId="0" borderId="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8"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8"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8"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8"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8"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8"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0" fontId="101" fillId="77" borderId="97" applyNumberFormat="0" applyAlignment="0" applyProtection="0"/>
    <xf numFmtId="4" fontId="102" fillId="56" borderId="106" applyNumberFormat="0" applyProtection="0">
      <alignment vertical="center"/>
    </xf>
    <xf numFmtId="4" fontId="3" fillId="56" borderId="84" applyNumberFormat="0" applyProtection="0">
      <alignment vertical="center"/>
    </xf>
    <xf numFmtId="4" fontId="3" fillId="56" borderId="84" applyNumberFormat="0" applyProtection="0">
      <alignment vertical="center"/>
    </xf>
    <xf numFmtId="4" fontId="3" fillId="56" borderId="84" applyNumberFormat="0" applyProtection="0">
      <alignment vertical="center"/>
    </xf>
    <xf numFmtId="4" fontId="3" fillId="56" borderId="84" applyNumberFormat="0" applyProtection="0">
      <alignment vertical="center"/>
    </xf>
    <xf numFmtId="4" fontId="3" fillId="56" borderId="84" applyNumberFormat="0" applyProtection="0">
      <alignment vertical="center"/>
    </xf>
    <xf numFmtId="4" fontId="102" fillId="56" borderId="106" applyNumberFormat="0" applyProtection="0">
      <alignment vertical="center"/>
    </xf>
    <xf numFmtId="4" fontId="3" fillId="56" borderId="84" applyNumberFormat="0" applyProtection="0">
      <alignment vertical="center"/>
    </xf>
    <xf numFmtId="4" fontId="3" fillId="56" borderId="84" applyNumberFormat="0" applyProtection="0">
      <alignment vertical="center"/>
    </xf>
    <xf numFmtId="4" fontId="3" fillId="56" borderId="84" applyNumberFormat="0" applyProtection="0">
      <alignment vertical="center"/>
    </xf>
    <xf numFmtId="4" fontId="3" fillId="56" borderId="84" applyNumberFormat="0" applyProtection="0">
      <alignment vertical="center"/>
    </xf>
    <xf numFmtId="4" fontId="3" fillId="56" borderId="84" applyNumberFormat="0" applyProtection="0">
      <alignment vertical="center"/>
    </xf>
    <xf numFmtId="4" fontId="3" fillId="56" borderId="84" applyNumberFormat="0" applyProtection="0">
      <alignment vertical="center"/>
    </xf>
    <xf numFmtId="4" fontId="3" fillId="56" borderId="84" applyNumberFormat="0" applyProtection="0">
      <alignment vertical="center"/>
    </xf>
    <xf numFmtId="4" fontId="3" fillId="56" borderId="84" applyNumberFormat="0" applyProtection="0">
      <alignment vertical="center"/>
    </xf>
    <xf numFmtId="4" fontId="3" fillId="56" borderId="84" applyNumberFormat="0" applyProtection="0">
      <alignment vertical="center"/>
    </xf>
    <xf numFmtId="4" fontId="103" fillId="56" borderId="106" applyNumberFormat="0" applyProtection="0">
      <alignment vertical="center"/>
    </xf>
    <xf numFmtId="4" fontId="104" fillId="92" borderId="84" applyNumberFormat="0" applyProtection="0">
      <alignment vertical="center"/>
    </xf>
    <xf numFmtId="4" fontId="104" fillId="92" borderId="84" applyNumberFormat="0" applyProtection="0">
      <alignment vertical="center"/>
    </xf>
    <xf numFmtId="4" fontId="104" fillId="92" borderId="84" applyNumberFormat="0" applyProtection="0">
      <alignment vertical="center"/>
    </xf>
    <xf numFmtId="4" fontId="103" fillId="56" borderId="106" applyNumberFormat="0" applyProtection="0">
      <alignment vertical="center"/>
    </xf>
    <xf numFmtId="4" fontId="104" fillId="92" borderId="84" applyNumberFormat="0" applyProtection="0">
      <alignment vertical="center"/>
    </xf>
    <xf numFmtId="4" fontId="104" fillId="92" borderId="84" applyNumberFormat="0" applyProtection="0">
      <alignment vertical="center"/>
    </xf>
    <xf numFmtId="4" fontId="104" fillId="92" borderId="84" applyNumberFormat="0" applyProtection="0">
      <alignment vertical="center"/>
    </xf>
    <xf numFmtId="4" fontId="104" fillId="92" borderId="84" applyNumberFormat="0" applyProtection="0">
      <alignment vertical="center"/>
    </xf>
    <xf numFmtId="4" fontId="104" fillId="92" borderId="84" applyNumberFormat="0" applyProtection="0">
      <alignment vertical="center"/>
    </xf>
    <xf numFmtId="4" fontId="104" fillId="92" borderId="84" applyNumberFormat="0" applyProtection="0">
      <alignment vertical="center"/>
    </xf>
    <xf numFmtId="4" fontId="104" fillId="92" borderId="84" applyNumberFormat="0" applyProtection="0">
      <alignment vertical="center"/>
    </xf>
    <xf numFmtId="4" fontId="104" fillId="92" borderId="84" applyNumberFormat="0" applyProtection="0">
      <alignment vertical="center"/>
    </xf>
    <xf numFmtId="4" fontId="102" fillId="56" borderId="106" applyNumberFormat="0" applyProtection="0">
      <alignment horizontal="left" vertical="center" indent="1"/>
    </xf>
    <xf numFmtId="4" fontId="3" fillId="92" borderId="84" applyNumberFormat="0" applyProtection="0">
      <alignment horizontal="left" vertical="center" indent="1"/>
    </xf>
    <xf numFmtId="4" fontId="3" fillId="92" borderId="84" applyNumberFormat="0" applyProtection="0">
      <alignment horizontal="left" vertical="center" indent="1"/>
    </xf>
    <xf numFmtId="4" fontId="3" fillId="92" borderId="84" applyNumberFormat="0" applyProtection="0">
      <alignment horizontal="left" vertical="center" indent="1"/>
    </xf>
    <xf numFmtId="4" fontId="3" fillId="92" borderId="84" applyNumberFormat="0" applyProtection="0">
      <alignment horizontal="left" vertical="center" indent="1"/>
    </xf>
    <xf numFmtId="4" fontId="3" fillId="92" borderId="84" applyNumberFormat="0" applyProtection="0">
      <alignment horizontal="left" vertical="center" indent="1"/>
    </xf>
    <xf numFmtId="4" fontId="102" fillId="56" borderId="106" applyNumberFormat="0" applyProtection="0">
      <alignment horizontal="left" vertical="center" indent="1"/>
    </xf>
    <xf numFmtId="4" fontId="3" fillId="92" borderId="84" applyNumberFormat="0" applyProtection="0">
      <alignment horizontal="left" vertical="center" indent="1"/>
    </xf>
    <xf numFmtId="4" fontId="3" fillId="92" borderId="84" applyNumberFormat="0" applyProtection="0">
      <alignment horizontal="left" vertical="center" indent="1"/>
    </xf>
    <xf numFmtId="4" fontId="3" fillId="92" borderId="84" applyNumberFormat="0" applyProtection="0">
      <alignment horizontal="left" vertical="center" indent="1"/>
    </xf>
    <xf numFmtId="4" fontId="3" fillId="92" borderId="84" applyNumberFormat="0" applyProtection="0">
      <alignment horizontal="left" vertical="center" indent="1"/>
    </xf>
    <xf numFmtId="4" fontId="3" fillId="92" borderId="84" applyNumberFormat="0" applyProtection="0">
      <alignment horizontal="left" vertical="center" indent="1"/>
    </xf>
    <xf numFmtId="4" fontId="3" fillId="92" borderId="84" applyNumberFormat="0" applyProtection="0">
      <alignment horizontal="left" vertical="center" indent="1"/>
    </xf>
    <xf numFmtId="4" fontId="3" fillId="92" borderId="84" applyNumberFormat="0" applyProtection="0">
      <alignment horizontal="left" vertical="center" indent="1"/>
    </xf>
    <xf numFmtId="4" fontId="3" fillId="92" borderId="84" applyNumberFormat="0" applyProtection="0">
      <alignment horizontal="left" vertical="center" indent="1"/>
    </xf>
    <xf numFmtId="4" fontId="3" fillId="92" borderId="84" applyNumberFormat="0" applyProtection="0">
      <alignment horizontal="left" vertical="center" indent="1"/>
    </xf>
    <xf numFmtId="0" fontId="102" fillId="56" borderId="106" applyNumberFormat="0" applyProtection="0">
      <alignment horizontal="left" vertical="top" indent="1"/>
    </xf>
    <xf numFmtId="0" fontId="105" fillId="56" borderId="106" applyNumberFormat="0" applyProtection="0">
      <alignment horizontal="left" vertical="top" indent="1"/>
    </xf>
    <xf numFmtId="0" fontId="105" fillId="56" borderId="106" applyNumberFormat="0" applyProtection="0">
      <alignment horizontal="left" vertical="top" indent="1"/>
    </xf>
    <xf numFmtId="0" fontId="105" fillId="56" borderId="106" applyNumberFormat="0" applyProtection="0">
      <alignment horizontal="left" vertical="top" indent="1"/>
    </xf>
    <xf numFmtId="0" fontId="102" fillId="56" borderId="106" applyNumberFormat="0" applyProtection="0">
      <alignment horizontal="left" vertical="top" indent="1"/>
    </xf>
    <xf numFmtId="0" fontId="105" fillId="56" borderId="106" applyNumberFormat="0" applyProtection="0">
      <alignment horizontal="left" vertical="top" indent="1"/>
    </xf>
    <xf numFmtId="0" fontId="105" fillId="56" borderId="106" applyNumberFormat="0" applyProtection="0">
      <alignment horizontal="left" vertical="top" indent="1"/>
    </xf>
    <xf numFmtId="0" fontId="105" fillId="56" borderId="106" applyNumberFormat="0" applyProtection="0">
      <alignment horizontal="left" vertical="top" indent="1"/>
    </xf>
    <xf numFmtId="0" fontId="105" fillId="56" borderId="106" applyNumberFormat="0" applyProtection="0">
      <alignment horizontal="left" vertical="top" indent="1"/>
    </xf>
    <xf numFmtId="0" fontId="105" fillId="56" borderId="106" applyNumberFormat="0" applyProtection="0">
      <alignment horizontal="left" vertical="top" indent="1"/>
    </xf>
    <xf numFmtId="0" fontId="105" fillId="56" borderId="106" applyNumberFormat="0" applyProtection="0">
      <alignment horizontal="left" vertical="top" indent="1"/>
    </xf>
    <xf numFmtId="0" fontId="105" fillId="56" borderId="106" applyNumberFormat="0" applyProtection="0">
      <alignment horizontal="left" vertical="top" indent="1"/>
    </xf>
    <xf numFmtId="0" fontId="105" fillId="56" borderId="106" applyNumberFormat="0" applyProtection="0">
      <alignment horizontal="left" vertical="top" indent="1"/>
    </xf>
    <xf numFmtId="4" fontId="102" fillId="93" borderId="0"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4" fontId="102" fillId="93" borderId="0"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4" fontId="106" fillId="40" borderId="106" applyNumberFormat="0" applyProtection="0">
      <alignment horizontal="right" vertical="center"/>
    </xf>
    <xf numFmtId="4" fontId="3" fillId="40" borderId="84" applyNumberFormat="0" applyProtection="0">
      <alignment horizontal="right" vertical="center"/>
    </xf>
    <xf numFmtId="4" fontId="3" fillId="40" borderId="84" applyNumberFormat="0" applyProtection="0">
      <alignment horizontal="right" vertical="center"/>
    </xf>
    <xf numFmtId="4" fontId="3" fillId="40" borderId="84" applyNumberFormat="0" applyProtection="0">
      <alignment horizontal="right" vertical="center"/>
    </xf>
    <xf numFmtId="4" fontId="106" fillId="40" borderId="106" applyNumberFormat="0" applyProtection="0">
      <alignment horizontal="right" vertical="center"/>
    </xf>
    <xf numFmtId="4" fontId="3" fillId="40" borderId="84" applyNumberFormat="0" applyProtection="0">
      <alignment horizontal="right" vertical="center"/>
    </xf>
    <xf numFmtId="4" fontId="3" fillId="40" borderId="84" applyNumberFormat="0" applyProtection="0">
      <alignment horizontal="right" vertical="center"/>
    </xf>
    <xf numFmtId="4" fontId="3" fillId="40" borderId="84" applyNumberFormat="0" applyProtection="0">
      <alignment horizontal="right" vertical="center"/>
    </xf>
    <xf numFmtId="4" fontId="3" fillId="40" borderId="84" applyNumberFormat="0" applyProtection="0">
      <alignment horizontal="right" vertical="center"/>
    </xf>
    <xf numFmtId="4" fontId="3" fillId="40" borderId="84" applyNumberFormat="0" applyProtection="0">
      <alignment horizontal="right" vertical="center"/>
    </xf>
    <xf numFmtId="4" fontId="3" fillId="40" borderId="84" applyNumberFormat="0" applyProtection="0">
      <alignment horizontal="right" vertical="center"/>
    </xf>
    <xf numFmtId="4" fontId="3" fillId="40" borderId="84" applyNumberFormat="0" applyProtection="0">
      <alignment horizontal="right" vertical="center"/>
    </xf>
    <xf numFmtId="4" fontId="3" fillId="40" borderId="84" applyNumberFormat="0" applyProtection="0">
      <alignment horizontal="right" vertical="center"/>
    </xf>
    <xf numFmtId="4" fontId="3" fillId="40" borderId="84" applyNumberFormat="0" applyProtection="0">
      <alignment horizontal="right" vertical="center"/>
    </xf>
    <xf numFmtId="4" fontId="106" fillId="45" borderId="106" applyNumberFormat="0" applyProtection="0">
      <alignment horizontal="right" vertical="center"/>
    </xf>
    <xf numFmtId="4" fontId="3" fillId="94" borderId="84" applyNumberFormat="0" applyProtection="0">
      <alignment horizontal="right" vertical="center"/>
    </xf>
    <xf numFmtId="4" fontId="3" fillId="94" borderId="84" applyNumberFormat="0" applyProtection="0">
      <alignment horizontal="right" vertical="center"/>
    </xf>
    <xf numFmtId="4" fontId="3" fillId="94" borderId="84" applyNumberFormat="0" applyProtection="0">
      <alignment horizontal="right" vertical="center"/>
    </xf>
    <xf numFmtId="4" fontId="106" fillId="45" borderId="106" applyNumberFormat="0" applyProtection="0">
      <alignment horizontal="right" vertical="center"/>
    </xf>
    <xf numFmtId="4" fontId="3" fillId="94" borderId="84" applyNumberFormat="0" applyProtection="0">
      <alignment horizontal="right" vertical="center"/>
    </xf>
    <xf numFmtId="4" fontId="3" fillId="94" borderId="84" applyNumberFormat="0" applyProtection="0">
      <alignment horizontal="right" vertical="center"/>
    </xf>
    <xf numFmtId="4" fontId="3" fillId="94" borderId="84" applyNumberFormat="0" applyProtection="0">
      <alignment horizontal="right" vertical="center"/>
    </xf>
    <xf numFmtId="4" fontId="3" fillId="94" borderId="84" applyNumberFormat="0" applyProtection="0">
      <alignment horizontal="right" vertical="center"/>
    </xf>
    <xf numFmtId="4" fontId="3" fillId="94" borderId="84" applyNumberFormat="0" applyProtection="0">
      <alignment horizontal="right" vertical="center"/>
    </xf>
    <xf numFmtId="4" fontId="3" fillId="94" borderId="84" applyNumberFormat="0" applyProtection="0">
      <alignment horizontal="right" vertical="center"/>
    </xf>
    <xf numFmtId="4" fontId="3" fillId="94" borderId="84" applyNumberFormat="0" applyProtection="0">
      <alignment horizontal="right" vertical="center"/>
    </xf>
    <xf numFmtId="4" fontId="3" fillId="94" borderId="84" applyNumberFormat="0" applyProtection="0">
      <alignment horizontal="right" vertical="center"/>
    </xf>
    <xf numFmtId="4" fontId="3" fillId="94" borderId="84" applyNumberFormat="0" applyProtection="0">
      <alignment horizontal="right" vertical="center"/>
    </xf>
    <xf numFmtId="4" fontId="106" fillId="52" borderId="106" applyNumberFormat="0" applyProtection="0">
      <alignment horizontal="right" vertical="center"/>
    </xf>
    <xf numFmtId="4" fontId="3" fillId="52" borderId="107" applyNumberFormat="0" applyProtection="0">
      <alignment horizontal="right" vertical="center"/>
    </xf>
    <xf numFmtId="4" fontId="3" fillId="52" borderId="107" applyNumberFormat="0" applyProtection="0">
      <alignment horizontal="right" vertical="center"/>
    </xf>
    <xf numFmtId="4" fontId="3" fillId="52" borderId="107" applyNumberFormat="0" applyProtection="0">
      <alignment horizontal="right" vertical="center"/>
    </xf>
    <xf numFmtId="4" fontId="106" fillId="52" borderId="106" applyNumberFormat="0" applyProtection="0">
      <alignment horizontal="right" vertical="center"/>
    </xf>
    <xf numFmtId="4" fontId="3" fillId="52" borderId="107" applyNumberFormat="0" applyProtection="0">
      <alignment horizontal="right" vertical="center"/>
    </xf>
    <xf numFmtId="4" fontId="3" fillId="52" borderId="107" applyNumberFormat="0" applyProtection="0">
      <alignment horizontal="right" vertical="center"/>
    </xf>
    <xf numFmtId="4" fontId="3" fillId="52" borderId="107" applyNumberFormat="0" applyProtection="0">
      <alignment horizontal="right" vertical="center"/>
    </xf>
    <xf numFmtId="4" fontId="3" fillId="52" borderId="107" applyNumberFormat="0" applyProtection="0">
      <alignment horizontal="right" vertical="center"/>
    </xf>
    <xf numFmtId="4" fontId="3" fillId="52" borderId="107" applyNumberFormat="0" applyProtection="0">
      <alignment horizontal="right" vertical="center"/>
    </xf>
    <xf numFmtId="4" fontId="3" fillId="52" borderId="107" applyNumberFormat="0" applyProtection="0">
      <alignment horizontal="right" vertical="center"/>
    </xf>
    <xf numFmtId="4" fontId="3" fillId="52" borderId="107" applyNumberFormat="0" applyProtection="0">
      <alignment horizontal="right" vertical="center"/>
    </xf>
    <xf numFmtId="4" fontId="3" fillId="52" borderId="107" applyNumberFormat="0" applyProtection="0">
      <alignment horizontal="right" vertical="center"/>
    </xf>
    <xf numFmtId="4" fontId="3" fillId="52" borderId="107" applyNumberFormat="0" applyProtection="0">
      <alignment horizontal="right" vertical="center"/>
    </xf>
    <xf numFmtId="4" fontId="106" fillId="47" borderId="106" applyNumberFormat="0" applyProtection="0">
      <alignment horizontal="right" vertical="center"/>
    </xf>
    <xf numFmtId="4" fontId="3" fillId="47" borderId="84" applyNumberFormat="0" applyProtection="0">
      <alignment horizontal="right" vertical="center"/>
    </xf>
    <xf numFmtId="4" fontId="3" fillId="47" borderId="84" applyNumberFormat="0" applyProtection="0">
      <alignment horizontal="right" vertical="center"/>
    </xf>
    <xf numFmtId="4" fontId="3" fillId="47" borderId="84" applyNumberFormat="0" applyProtection="0">
      <alignment horizontal="right" vertical="center"/>
    </xf>
    <xf numFmtId="4" fontId="106" fillId="47" borderId="106" applyNumberFormat="0" applyProtection="0">
      <alignment horizontal="right" vertical="center"/>
    </xf>
    <xf numFmtId="4" fontId="3" fillId="47" borderId="84" applyNumberFormat="0" applyProtection="0">
      <alignment horizontal="right" vertical="center"/>
    </xf>
    <xf numFmtId="4" fontId="3" fillId="47" borderId="84" applyNumberFormat="0" applyProtection="0">
      <alignment horizontal="right" vertical="center"/>
    </xf>
    <xf numFmtId="4" fontId="3" fillId="47" borderId="84" applyNumberFormat="0" applyProtection="0">
      <alignment horizontal="right" vertical="center"/>
    </xf>
    <xf numFmtId="4" fontId="3" fillId="47" borderId="84" applyNumberFormat="0" applyProtection="0">
      <alignment horizontal="right" vertical="center"/>
    </xf>
    <xf numFmtId="4" fontId="3" fillId="47" borderId="84" applyNumberFormat="0" applyProtection="0">
      <alignment horizontal="right" vertical="center"/>
    </xf>
    <xf numFmtId="4" fontId="3" fillId="47" borderId="84" applyNumberFormat="0" applyProtection="0">
      <alignment horizontal="right" vertical="center"/>
    </xf>
    <xf numFmtId="4" fontId="3" fillId="47" borderId="84" applyNumberFormat="0" applyProtection="0">
      <alignment horizontal="right" vertical="center"/>
    </xf>
    <xf numFmtId="4" fontId="3" fillId="47" borderId="84" applyNumberFormat="0" applyProtection="0">
      <alignment horizontal="right" vertical="center"/>
    </xf>
    <xf numFmtId="4" fontId="3" fillId="47" borderId="84" applyNumberFormat="0" applyProtection="0">
      <alignment horizontal="right" vertical="center"/>
    </xf>
    <xf numFmtId="4" fontId="106" fillId="50" borderId="106" applyNumberFormat="0" applyProtection="0">
      <alignment horizontal="right" vertical="center"/>
    </xf>
    <xf numFmtId="4" fontId="3" fillId="50" borderId="84" applyNumberFormat="0" applyProtection="0">
      <alignment horizontal="right" vertical="center"/>
    </xf>
    <xf numFmtId="4" fontId="3" fillId="50" borderId="84" applyNumberFormat="0" applyProtection="0">
      <alignment horizontal="right" vertical="center"/>
    </xf>
    <xf numFmtId="4" fontId="3" fillId="50" borderId="84" applyNumberFormat="0" applyProtection="0">
      <alignment horizontal="right" vertical="center"/>
    </xf>
    <xf numFmtId="4" fontId="106" fillId="50" borderId="106" applyNumberFormat="0" applyProtection="0">
      <alignment horizontal="right" vertical="center"/>
    </xf>
    <xf numFmtId="4" fontId="3" fillId="50" borderId="84" applyNumberFormat="0" applyProtection="0">
      <alignment horizontal="right" vertical="center"/>
    </xf>
    <xf numFmtId="4" fontId="3" fillId="50" borderId="84" applyNumberFormat="0" applyProtection="0">
      <alignment horizontal="right" vertical="center"/>
    </xf>
    <xf numFmtId="4" fontId="3" fillId="50" borderId="84" applyNumberFormat="0" applyProtection="0">
      <alignment horizontal="right" vertical="center"/>
    </xf>
    <xf numFmtId="4" fontId="3" fillId="50" borderId="84" applyNumberFormat="0" applyProtection="0">
      <alignment horizontal="right" vertical="center"/>
    </xf>
    <xf numFmtId="4" fontId="3" fillId="50" borderId="84" applyNumberFormat="0" applyProtection="0">
      <alignment horizontal="right" vertical="center"/>
    </xf>
    <xf numFmtId="4" fontId="3" fillId="50" borderId="84" applyNumberFormat="0" applyProtection="0">
      <alignment horizontal="right" vertical="center"/>
    </xf>
    <xf numFmtId="4" fontId="3" fillId="50" borderId="84" applyNumberFormat="0" applyProtection="0">
      <alignment horizontal="right" vertical="center"/>
    </xf>
    <xf numFmtId="4" fontId="3" fillId="50" borderId="84" applyNumberFormat="0" applyProtection="0">
      <alignment horizontal="right" vertical="center"/>
    </xf>
    <xf numFmtId="4" fontId="3" fillId="50" borderId="84" applyNumberFormat="0" applyProtection="0">
      <alignment horizontal="right" vertical="center"/>
    </xf>
    <xf numFmtId="4" fontId="106" fillId="54" borderId="106" applyNumberFormat="0" applyProtection="0">
      <alignment horizontal="right" vertical="center"/>
    </xf>
    <xf numFmtId="4" fontId="3" fillId="54" borderId="84" applyNumberFormat="0" applyProtection="0">
      <alignment horizontal="right" vertical="center"/>
    </xf>
    <xf numFmtId="4" fontId="3" fillId="54" borderId="84" applyNumberFormat="0" applyProtection="0">
      <alignment horizontal="right" vertical="center"/>
    </xf>
    <xf numFmtId="4" fontId="3" fillId="54" borderId="84" applyNumberFormat="0" applyProtection="0">
      <alignment horizontal="right" vertical="center"/>
    </xf>
    <xf numFmtId="4" fontId="106" fillId="54" borderId="106" applyNumberFormat="0" applyProtection="0">
      <alignment horizontal="right" vertical="center"/>
    </xf>
    <xf numFmtId="4" fontId="3" fillId="54" borderId="84" applyNumberFormat="0" applyProtection="0">
      <alignment horizontal="right" vertical="center"/>
    </xf>
    <xf numFmtId="4" fontId="3" fillId="54" borderId="84" applyNumberFormat="0" applyProtection="0">
      <alignment horizontal="right" vertical="center"/>
    </xf>
    <xf numFmtId="4" fontId="3" fillId="54" borderId="84" applyNumberFormat="0" applyProtection="0">
      <alignment horizontal="right" vertical="center"/>
    </xf>
    <xf numFmtId="4" fontId="3" fillId="54" borderId="84" applyNumberFormat="0" applyProtection="0">
      <alignment horizontal="right" vertical="center"/>
    </xf>
    <xf numFmtId="4" fontId="3" fillId="54" borderId="84" applyNumberFormat="0" applyProtection="0">
      <alignment horizontal="right" vertical="center"/>
    </xf>
    <xf numFmtId="4" fontId="3" fillId="54" borderId="84" applyNumberFormat="0" applyProtection="0">
      <alignment horizontal="right" vertical="center"/>
    </xf>
    <xf numFmtId="4" fontId="3" fillId="54" borderId="84" applyNumberFormat="0" applyProtection="0">
      <alignment horizontal="right" vertical="center"/>
    </xf>
    <xf numFmtId="4" fontId="3" fillId="54" borderId="84" applyNumberFormat="0" applyProtection="0">
      <alignment horizontal="right" vertical="center"/>
    </xf>
    <xf numFmtId="4" fontId="3" fillId="54" borderId="84" applyNumberFormat="0" applyProtection="0">
      <alignment horizontal="right" vertical="center"/>
    </xf>
    <xf numFmtId="4" fontId="106" fillId="53" borderId="106" applyNumberFormat="0" applyProtection="0">
      <alignment horizontal="right" vertical="center"/>
    </xf>
    <xf numFmtId="4" fontId="3" fillId="53" borderId="84" applyNumberFormat="0" applyProtection="0">
      <alignment horizontal="right" vertical="center"/>
    </xf>
    <xf numFmtId="4" fontId="3" fillId="53" borderId="84" applyNumberFormat="0" applyProtection="0">
      <alignment horizontal="right" vertical="center"/>
    </xf>
    <xf numFmtId="4" fontId="3" fillId="53" borderId="84" applyNumberFormat="0" applyProtection="0">
      <alignment horizontal="right" vertical="center"/>
    </xf>
    <xf numFmtId="4" fontId="106" fillId="53" borderId="106" applyNumberFormat="0" applyProtection="0">
      <alignment horizontal="right" vertical="center"/>
    </xf>
    <xf numFmtId="4" fontId="3" fillId="53" borderId="84" applyNumberFormat="0" applyProtection="0">
      <alignment horizontal="right" vertical="center"/>
    </xf>
    <xf numFmtId="4" fontId="3" fillId="53" borderId="84" applyNumberFormat="0" applyProtection="0">
      <alignment horizontal="right" vertical="center"/>
    </xf>
    <xf numFmtId="4" fontId="3" fillId="53" borderId="84" applyNumberFormat="0" applyProtection="0">
      <alignment horizontal="right" vertical="center"/>
    </xf>
    <xf numFmtId="4" fontId="3" fillId="53" borderId="84" applyNumberFormat="0" applyProtection="0">
      <alignment horizontal="right" vertical="center"/>
    </xf>
    <xf numFmtId="4" fontId="3" fillId="53" borderId="84" applyNumberFormat="0" applyProtection="0">
      <alignment horizontal="right" vertical="center"/>
    </xf>
    <xf numFmtId="4" fontId="3" fillId="53" borderId="84" applyNumberFormat="0" applyProtection="0">
      <alignment horizontal="right" vertical="center"/>
    </xf>
    <xf numFmtId="4" fontId="3" fillId="53" borderId="84" applyNumberFormat="0" applyProtection="0">
      <alignment horizontal="right" vertical="center"/>
    </xf>
    <xf numFmtId="4" fontId="3" fillId="53" borderId="84" applyNumberFormat="0" applyProtection="0">
      <alignment horizontal="right" vertical="center"/>
    </xf>
    <xf numFmtId="4" fontId="3" fillId="53" borderId="84" applyNumberFormat="0" applyProtection="0">
      <alignment horizontal="right" vertical="center"/>
    </xf>
    <xf numFmtId="4" fontId="106" fillId="95" borderId="106" applyNumberFormat="0" applyProtection="0">
      <alignment horizontal="right" vertical="center"/>
    </xf>
    <xf numFmtId="4" fontId="3" fillId="95" borderId="84" applyNumberFormat="0" applyProtection="0">
      <alignment horizontal="right" vertical="center"/>
    </xf>
    <xf numFmtId="4" fontId="3" fillId="95" borderId="84" applyNumberFormat="0" applyProtection="0">
      <alignment horizontal="right" vertical="center"/>
    </xf>
    <xf numFmtId="4" fontId="3" fillId="95" borderId="84" applyNumberFormat="0" applyProtection="0">
      <alignment horizontal="right" vertical="center"/>
    </xf>
    <xf numFmtId="4" fontId="106" fillId="95" borderId="106" applyNumberFormat="0" applyProtection="0">
      <alignment horizontal="right" vertical="center"/>
    </xf>
    <xf numFmtId="4" fontId="3" fillId="95" borderId="84" applyNumberFormat="0" applyProtection="0">
      <alignment horizontal="right" vertical="center"/>
    </xf>
    <xf numFmtId="4" fontId="3" fillId="95" borderId="84" applyNumberFormat="0" applyProtection="0">
      <alignment horizontal="right" vertical="center"/>
    </xf>
    <xf numFmtId="4" fontId="3" fillId="95" borderId="84" applyNumberFormat="0" applyProtection="0">
      <alignment horizontal="right" vertical="center"/>
    </xf>
    <xf numFmtId="4" fontId="3" fillId="95" borderId="84" applyNumberFormat="0" applyProtection="0">
      <alignment horizontal="right" vertical="center"/>
    </xf>
    <xf numFmtId="4" fontId="3" fillId="95" borderId="84" applyNumberFormat="0" applyProtection="0">
      <alignment horizontal="right" vertical="center"/>
    </xf>
    <xf numFmtId="4" fontId="3" fillId="95" borderId="84" applyNumberFormat="0" applyProtection="0">
      <alignment horizontal="right" vertical="center"/>
    </xf>
    <xf numFmtId="4" fontId="3" fillId="95" borderId="84" applyNumberFormat="0" applyProtection="0">
      <alignment horizontal="right" vertical="center"/>
    </xf>
    <xf numFmtId="4" fontId="3" fillId="95" borderId="84" applyNumberFormat="0" applyProtection="0">
      <alignment horizontal="right" vertical="center"/>
    </xf>
    <xf numFmtId="4" fontId="3" fillId="95" borderId="84" applyNumberFormat="0" applyProtection="0">
      <alignment horizontal="right" vertical="center"/>
    </xf>
    <xf numFmtId="4" fontId="106" fillId="46" borderId="106" applyNumberFormat="0" applyProtection="0">
      <alignment horizontal="right" vertical="center"/>
    </xf>
    <xf numFmtId="4" fontId="3" fillId="46" borderId="84" applyNumberFormat="0" applyProtection="0">
      <alignment horizontal="right" vertical="center"/>
    </xf>
    <xf numFmtId="4" fontId="3" fillId="46" borderId="84" applyNumberFormat="0" applyProtection="0">
      <alignment horizontal="right" vertical="center"/>
    </xf>
    <xf numFmtId="4" fontId="3" fillId="46" borderId="84" applyNumberFormat="0" applyProtection="0">
      <alignment horizontal="right" vertical="center"/>
    </xf>
    <xf numFmtId="4" fontId="106" fillId="46" borderId="106" applyNumberFormat="0" applyProtection="0">
      <alignment horizontal="right" vertical="center"/>
    </xf>
    <xf numFmtId="4" fontId="3" fillId="46" borderId="84" applyNumberFormat="0" applyProtection="0">
      <alignment horizontal="right" vertical="center"/>
    </xf>
    <xf numFmtId="4" fontId="3" fillId="46" borderId="84" applyNumberFormat="0" applyProtection="0">
      <alignment horizontal="right" vertical="center"/>
    </xf>
    <xf numFmtId="4" fontId="3" fillId="46" borderId="84" applyNumberFormat="0" applyProtection="0">
      <alignment horizontal="right" vertical="center"/>
    </xf>
    <xf numFmtId="4" fontId="3" fillId="46" borderId="84" applyNumberFormat="0" applyProtection="0">
      <alignment horizontal="right" vertical="center"/>
    </xf>
    <xf numFmtId="4" fontId="3" fillId="46" borderId="84" applyNumberFormat="0" applyProtection="0">
      <alignment horizontal="right" vertical="center"/>
    </xf>
    <xf numFmtId="4" fontId="3" fillId="46" borderId="84" applyNumberFormat="0" applyProtection="0">
      <alignment horizontal="right" vertical="center"/>
    </xf>
    <xf numFmtId="4" fontId="3" fillId="46" borderId="84" applyNumberFormat="0" applyProtection="0">
      <alignment horizontal="right" vertical="center"/>
    </xf>
    <xf numFmtId="4" fontId="3" fillId="46" borderId="84" applyNumberFormat="0" applyProtection="0">
      <alignment horizontal="right" vertical="center"/>
    </xf>
    <xf numFmtId="4" fontId="3" fillId="46" borderId="84" applyNumberFormat="0" applyProtection="0">
      <alignment horizontal="right" vertical="center"/>
    </xf>
    <xf numFmtId="4" fontId="102" fillId="96" borderId="108" applyNumberFormat="0" applyProtection="0">
      <alignment horizontal="left" vertical="center" indent="1"/>
    </xf>
    <xf numFmtId="4" fontId="3" fillId="96" borderId="107" applyNumberFormat="0" applyProtection="0">
      <alignment horizontal="left" vertical="center" indent="1"/>
    </xf>
    <xf numFmtId="4" fontId="3" fillId="96" borderId="107" applyNumberFormat="0" applyProtection="0">
      <alignment horizontal="left" vertical="center" indent="1"/>
    </xf>
    <xf numFmtId="4" fontId="3" fillId="96" borderId="107" applyNumberFormat="0" applyProtection="0">
      <alignment horizontal="left" vertical="center" indent="1"/>
    </xf>
    <xf numFmtId="4" fontId="102" fillId="96" borderId="108" applyNumberFormat="0" applyProtection="0">
      <alignment horizontal="left" vertical="center" indent="1"/>
    </xf>
    <xf numFmtId="4" fontId="3" fillId="96" borderId="107" applyNumberFormat="0" applyProtection="0">
      <alignment horizontal="left" vertical="center" indent="1"/>
    </xf>
    <xf numFmtId="4" fontId="3" fillId="96" borderId="107" applyNumberFormat="0" applyProtection="0">
      <alignment horizontal="left" vertical="center" indent="1"/>
    </xf>
    <xf numFmtId="4" fontId="3" fillId="96" borderId="107" applyNumberFormat="0" applyProtection="0">
      <alignment horizontal="left" vertical="center" indent="1"/>
    </xf>
    <xf numFmtId="4" fontId="3" fillId="96" borderId="107" applyNumberFormat="0" applyProtection="0">
      <alignment horizontal="left" vertical="center" indent="1"/>
    </xf>
    <xf numFmtId="4" fontId="3" fillId="96" borderId="107" applyNumberFormat="0" applyProtection="0">
      <alignment horizontal="left" vertical="center" indent="1"/>
    </xf>
    <xf numFmtId="4" fontId="3" fillId="96" borderId="107" applyNumberFormat="0" applyProtection="0">
      <alignment horizontal="left" vertical="center" indent="1"/>
    </xf>
    <xf numFmtId="4" fontId="3" fillId="96" borderId="107" applyNumberFormat="0" applyProtection="0">
      <alignment horizontal="left" vertical="center" indent="1"/>
    </xf>
    <xf numFmtId="4" fontId="3" fillId="96" borderId="107" applyNumberFormat="0" applyProtection="0">
      <alignment horizontal="left" vertical="center" indent="1"/>
    </xf>
    <xf numFmtId="4" fontId="3" fillId="96" borderId="107" applyNumberFormat="0" applyProtection="0">
      <alignment horizontal="left" vertical="center" indent="1"/>
    </xf>
    <xf numFmtId="4" fontId="106" fillId="6" borderId="0" applyNumberFormat="0" applyProtection="0">
      <alignment horizontal="left" vertical="center" indent="1"/>
    </xf>
    <xf numFmtId="4" fontId="8" fillId="97" borderId="107" applyNumberFormat="0" applyProtection="0">
      <alignment horizontal="left" vertical="center" indent="1"/>
    </xf>
    <xf numFmtId="4" fontId="8" fillId="97" borderId="107" applyNumberFormat="0" applyProtection="0">
      <alignment horizontal="left" vertical="center" indent="1"/>
    </xf>
    <xf numFmtId="4" fontId="8" fillId="97" borderId="107" applyNumberFormat="0" applyProtection="0">
      <alignment horizontal="left" vertical="center" indent="1"/>
    </xf>
    <xf numFmtId="4" fontId="106" fillId="6" borderId="0" applyNumberFormat="0" applyProtection="0">
      <alignment horizontal="left" vertical="center" indent="1"/>
    </xf>
    <xf numFmtId="4" fontId="8" fillId="97" borderId="107" applyNumberFormat="0" applyProtection="0">
      <alignment horizontal="left" vertical="center" indent="1"/>
    </xf>
    <xf numFmtId="4" fontId="8" fillId="97" borderId="107" applyNumberFormat="0" applyProtection="0">
      <alignment horizontal="left" vertical="center" indent="1"/>
    </xf>
    <xf numFmtId="4" fontId="8" fillId="97" borderId="107" applyNumberFormat="0" applyProtection="0">
      <alignment horizontal="left" vertical="center" indent="1"/>
    </xf>
    <xf numFmtId="4" fontId="8" fillId="97" borderId="107" applyNumberFormat="0" applyProtection="0">
      <alignment horizontal="left" vertical="center" indent="1"/>
    </xf>
    <xf numFmtId="4" fontId="8" fillId="97" borderId="107" applyNumberFormat="0" applyProtection="0">
      <alignment horizontal="left" vertical="center" indent="1"/>
    </xf>
    <xf numFmtId="4" fontId="8" fillId="97" borderId="107" applyNumberFormat="0" applyProtection="0">
      <alignment horizontal="left" vertical="center" indent="1"/>
    </xf>
    <xf numFmtId="4" fontId="8" fillId="97" borderId="107" applyNumberFormat="0" applyProtection="0">
      <alignment horizontal="left" vertical="center" indent="1"/>
    </xf>
    <xf numFmtId="4" fontId="8" fillId="97" borderId="107" applyNumberFormat="0" applyProtection="0">
      <alignment horizontal="left" vertical="center" indent="1"/>
    </xf>
    <xf numFmtId="4" fontId="107" fillId="97" borderId="0" applyNumberFormat="0" applyProtection="0">
      <alignment horizontal="left" vertical="center" indent="1"/>
    </xf>
    <xf numFmtId="4" fontId="8" fillId="97" borderId="107" applyNumberFormat="0" applyProtection="0">
      <alignment horizontal="left" vertical="center" indent="1"/>
    </xf>
    <xf numFmtId="4" fontId="8" fillId="97" borderId="107" applyNumberFormat="0" applyProtection="0">
      <alignment horizontal="left" vertical="center" indent="1"/>
    </xf>
    <xf numFmtId="4" fontId="8" fillId="97" borderId="107" applyNumberFormat="0" applyProtection="0">
      <alignment horizontal="left" vertical="center" indent="1"/>
    </xf>
    <xf numFmtId="4" fontId="107" fillId="97" borderId="0" applyNumberFormat="0" applyProtection="0">
      <alignment horizontal="left" vertical="center" indent="1"/>
    </xf>
    <xf numFmtId="4" fontId="8" fillId="97" borderId="107" applyNumberFormat="0" applyProtection="0">
      <alignment horizontal="left" vertical="center" indent="1"/>
    </xf>
    <xf numFmtId="4" fontId="8" fillId="97" borderId="107" applyNumberFormat="0" applyProtection="0">
      <alignment horizontal="left" vertical="center" indent="1"/>
    </xf>
    <xf numFmtId="4" fontId="8" fillId="97" borderId="107" applyNumberFormat="0" applyProtection="0">
      <alignment horizontal="left" vertical="center" indent="1"/>
    </xf>
    <xf numFmtId="4" fontId="8" fillId="97" borderId="107" applyNumberFormat="0" applyProtection="0">
      <alignment horizontal="left" vertical="center" indent="1"/>
    </xf>
    <xf numFmtId="4" fontId="8" fillId="97" borderId="107" applyNumberFormat="0" applyProtection="0">
      <alignment horizontal="left" vertical="center" indent="1"/>
    </xf>
    <xf numFmtId="4" fontId="8" fillId="97" borderId="107" applyNumberFormat="0" applyProtection="0">
      <alignment horizontal="left" vertical="center" indent="1"/>
    </xf>
    <xf numFmtId="4" fontId="8" fillId="97" borderId="107" applyNumberFormat="0" applyProtection="0">
      <alignment horizontal="left" vertical="center" indent="1"/>
    </xf>
    <xf numFmtId="4" fontId="8" fillId="97" borderId="107" applyNumberFormat="0" applyProtection="0">
      <alignment horizontal="left" vertical="center" indent="1"/>
    </xf>
    <xf numFmtId="4" fontId="106" fillId="93" borderId="106" applyNumberFormat="0" applyProtection="0">
      <alignment horizontal="right" vertical="center"/>
    </xf>
    <xf numFmtId="4" fontId="3" fillId="93" borderId="84" applyNumberFormat="0" applyProtection="0">
      <alignment horizontal="right" vertical="center"/>
    </xf>
    <xf numFmtId="4" fontId="3" fillId="93" borderId="84" applyNumberFormat="0" applyProtection="0">
      <alignment horizontal="right" vertical="center"/>
    </xf>
    <xf numFmtId="4" fontId="3" fillId="93" borderId="84" applyNumberFormat="0" applyProtection="0">
      <alignment horizontal="right" vertical="center"/>
    </xf>
    <xf numFmtId="4" fontId="106" fillId="93" borderId="106" applyNumberFormat="0" applyProtection="0">
      <alignment horizontal="right" vertical="center"/>
    </xf>
    <xf numFmtId="4" fontId="3" fillId="93" borderId="84" applyNumberFormat="0" applyProtection="0">
      <alignment horizontal="right" vertical="center"/>
    </xf>
    <xf numFmtId="4" fontId="3" fillId="93" borderId="84" applyNumberFormat="0" applyProtection="0">
      <alignment horizontal="right" vertical="center"/>
    </xf>
    <xf numFmtId="4" fontId="3" fillId="93" borderId="84" applyNumberFormat="0" applyProtection="0">
      <alignment horizontal="right" vertical="center"/>
    </xf>
    <xf numFmtId="4" fontId="3" fillId="93" borderId="84" applyNumberFormat="0" applyProtection="0">
      <alignment horizontal="right" vertical="center"/>
    </xf>
    <xf numFmtId="4" fontId="3" fillId="93" borderId="84" applyNumberFormat="0" applyProtection="0">
      <alignment horizontal="right" vertical="center"/>
    </xf>
    <xf numFmtId="4" fontId="3" fillId="93" borderId="84" applyNumberFormat="0" applyProtection="0">
      <alignment horizontal="right" vertical="center"/>
    </xf>
    <xf numFmtId="4" fontId="3" fillId="93" borderId="84" applyNumberFormat="0" applyProtection="0">
      <alignment horizontal="right" vertical="center"/>
    </xf>
    <xf numFmtId="4" fontId="3" fillId="93" borderId="84" applyNumberFormat="0" applyProtection="0">
      <alignment horizontal="right" vertical="center"/>
    </xf>
    <xf numFmtId="4" fontId="3" fillId="93" borderId="84" applyNumberFormat="0" applyProtection="0">
      <alignment horizontal="right" vertical="center"/>
    </xf>
    <xf numFmtId="4" fontId="106" fillId="6" borderId="0" applyNumberFormat="0" applyProtection="0">
      <alignment horizontal="left" vertical="center" indent="1"/>
    </xf>
    <xf numFmtId="4" fontId="3" fillId="6" borderId="107" applyNumberFormat="0" applyProtection="0">
      <alignment horizontal="left" vertical="center" indent="1"/>
    </xf>
    <xf numFmtId="4" fontId="3" fillId="6" borderId="107" applyNumberFormat="0" applyProtection="0">
      <alignment horizontal="left" vertical="center" indent="1"/>
    </xf>
    <xf numFmtId="4" fontId="3" fillId="6" borderId="107" applyNumberFormat="0" applyProtection="0">
      <alignment horizontal="left" vertical="center" indent="1"/>
    </xf>
    <xf numFmtId="4" fontId="106" fillId="6" borderId="0" applyNumberFormat="0" applyProtection="0">
      <alignment horizontal="left" vertical="center" indent="1"/>
    </xf>
    <xf numFmtId="4" fontId="3" fillId="6" borderId="107" applyNumberFormat="0" applyProtection="0">
      <alignment horizontal="left" vertical="center" indent="1"/>
    </xf>
    <xf numFmtId="4" fontId="3" fillId="6" borderId="107" applyNumberFormat="0" applyProtection="0">
      <alignment horizontal="left" vertical="center" indent="1"/>
    </xf>
    <xf numFmtId="4" fontId="3" fillId="6" borderId="107" applyNumberFormat="0" applyProtection="0">
      <alignment horizontal="left" vertical="center" indent="1"/>
    </xf>
    <xf numFmtId="4" fontId="3" fillId="6" borderId="107" applyNumberFormat="0" applyProtection="0">
      <alignment horizontal="left" vertical="center" indent="1"/>
    </xf>
    <xf numFmtId="4" fontId="3" fillId="6" borderId="107" applyNumberFormat="0" applyProtection="0">
      <alignment horizontal="left" vertical="center" indent="1"/>
    </xf>
    <xf numFmtId="4" fontId="3" fillId="6" borderId="107" applyNumberFormat="0" applyProtection="0">
      <alignment horizontal="left" vertical="center" indent="1"/>
    </xf>
    <xf numFmtId="4" fontId="3" fillId="6" borderId="107" applyNumberFormat="0" applyProtection="0">
      <alignment horizontal="left" vertical="center" indent="1"/>
    </xf>
    <xf numFmtId="4" fontId="3" fillId="6" borderId="107" applyNumberFormat="0" applyProtection="0">
      <alignment horizontal="left" vertical="center" indent="1"/>
    </xf>
    <xf numFmtId="4" fontId="3" fillId="6" borderId="107" applyNumberFormat="0" applyProtection="0">
      <alignment horizontal="left" vertical="center" indent="1"/>
    </xf>
    <xf numFmtId="4" fontId="106" fillId="93" borderId="0" applyNumberFormat="0" applyProtection="0">
      <alignment horizontal="left" vertical="center" indent="1"/>
    </xf>
    <xf numFmtId="4" fontId="3" fillId="93" borderId="107" applyNumberFormat="0" applyProtection="0">
      <alignment horizontal="left" vertical="center" indent="1"/>
    </xf>
    <xf numFmtId="4" fontId="3" fillId="93" borderId="107" applyNumberFormat="0" applyProtection="0">
      <alignment horizontal="left" vertical="center" indent="1"/>
    </xf>
    <xf numFmtId="4" fontId="3" fillId="93" borderId="107" applyNumberFormat="0" applyProtection="0">
      <alignment horizontal="left" vertical="center" indent="1"/>
    </xf>
    <xf numFmtId="4" fontId="106" fillId="93" borderId="0" applyNumberFormat="0" applyProtection="0">
      <alignment horizontal="left" vertical="center" indent="1"/>
    </xf>
    <xf numFmtId="4" fontId="3" fillId="93" borderId="107" applyNumberFormat="0" applyProtection="0">
      <alignment horizontal="left" vertical="center" indent="1"/>
    </xf>
    <xf numFmtId="4" fontId="3" fillId="93" borderId="107" applyNumberFormat="0" applyProtection="0">
      <alignment horizontal="left" vertical="center" indent="1"/>
    </xf>
    <xf numFmtId="4" fontId="3" fillId="93" borderId="107" applyNumberFormat="0" applyProtection="0">
      <alignment horizontal="left" vertical="center" indent="1"/>
    </xf>
    <xf numFmtId="4" fontId="3" fillId="93" borderId="107" applyNumberFormat="0" applyProtection="0">
      <alignment horizontal="left" vertical="center" indent="1"/>
    </xf>
    <xf numFmtId="4" fontId="3" fillId="93" borderId="107" applyNumberFormat="0" applyProtection="0">
      <alignment horizontal="left" vertical="center" indent="1"/>
    </xf>
    <xf numFmtId="4" fontId="3" fillId="93" borderId="107" applyNumberFormat="0" applyProtection="0">
      <alignment horizontal="left" vertical="center" indent="1"/>
    </xf>
    <xf numFmtId="4" fontId="3" fillId="93" borderId="107" applyNumberFormat="0" applyProtection="0">
      <alignment horizontal="left" vertical="center" indent="1"/>
    </xf>
    <xf numFmtId="4" fontId="3" fillId="93" borderId="107" applyNumberFormat="0" applyProtection="0">
      <alignment horizontal="left" vertical="center" indent="1"/>
    </xf>
    <xf numFmtId="4" fontId="3" fillId="93" borderId="107" applyNumberFormat="0" applyProtection="0">
      <alignment horizontal="left" vertical="center" indent="1"/>
    </xf>
    <xf numFmtId="0" fontId="8" fillId="97" borderId="106" applyNumberFormat="0" applyProtection="0">
      <alignment horizontal="left" vertical="center" indent="1"/>
    </xf>
    <xf numFmtId="0" fontId="3" fillId="3" borderId="84" applyNumberFormat="0" applyProtection="0">
      <alignment horizontal="left" vertical="center" indent="1"/>
    </xf>
    <xf numFmtId="0" fontId="3" fillId="3" borderId="84" applyNumberFormat="0" applyProtection="0">
      <alignment horizontal="left" vertical="center" indent="1"/>
    </xf>
    <xf numFmtId="0" fontId="3" fillId="3" borderId="84" applyNumberFormat="0" applyProtection="0">
      <alignment horizontal="left" vertical="center" indent="1"/>
    </xf>
    <xf numFmtId="0" fontId="3" fillId="3" borderId="84" applyNumberFormat="0" applyProtection="0">
      <alignment horizontal="left" vertical="center" indent="1"/>
    </xf>
    <xf numFmtId="0" fontId="8" fillId="97" borderId="106" applyNumberFormat="0" applyProtection="0">
      <alignment horizontal="left" vertical="center" indent="1"/>
    </xf>
    <xf numFmtId="0" fontId="3" fillId="3" borderId="84" applyNumberFormat="0" applyProtection="0">
      <alignment horizontal="left" vertical="center" indent="1"/>
    </xf>
    <xf numFmtId="0" fontId="3" fillId="3" borderId="84" applyNumberFormat="0" applyProtection="0">
      <alignment horizontal="left" vertical="center" indent="1"/>
    </xf>
    <xf numFmtId="0" fontId="3" fillId="3" borderId="84" applyNumberFormat="0" applyProtection="0">
      <alignment horizontal="left" vertical="center" indent="1"/>
    </xf>
    <xf numFmtId="0" fontId="3" fillId="3" borderId="84" applyNumberFormat="0" applyProtection="0">
      <alignment horizontal="left" vertical="center" indent="1"/>
    </xf>
    <xf numFmtId="0" fontId="3" fillId="3" borderId="84" applyNumberFormat="0" applyProtection="0">
      <alignment horizontal="left" vertical="center" indent="1"/>
    </xf>
    <xf numFmtId="0" fontId="3" fillId="3" borderId="84" applyNumberFormat="0" applyProtection="0">
      <alignment horizontal="left" vertical="center" indent="1"/>
    </xf>
    <xf numFmtId="0" fontId="3" fillId="3" borderId="84" applyNumberFormat="0" applyProtection="0">
      <alignment horizontal="left" vertical="center" indent="1"/>
    </xf>
    <xf numFmtId="0" fontId="3" fillId="3" borderId="84" applyNumberFormat="0" applyProtection="0">
      <alignment horizontal="left" vertical="center" indent="1"/>
    </xf>
    <xf numFmtId="0" fontId="3" fillId="3" borderId="84" applyNumberFormat="0" applyProtection="0">
      <alignment horizontal="left" vertical="center" indent="1"/>
    </xf>
    <xf numFmtId="0" fontId="8"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8"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3" fillId="97" borderId="106" applyNumberFormat="0" applyProtection="0">
      <alignment horizontal="left" vertical="top" indent="1"/>
    </xf>
    <xf numFmtId="0" fontId="8" fillId="93" borderId="106" applyNumberFormat="0" applyProtection="0">
      <alignment horizontal="left" vertical="center" indent="1"/>
    </xf>
    <xf numFmtId="0" fontId="3" fillId="4" borderId="84" applyNumberFormat="0" applyProtection="0">
      <alignment horizontal="left" vertical="center" indent="1"/>
    </xf>
    <xf numFmtId="0" fontId="3" fillId="4" borderId="84" applyNumberFormat="0" applyProtection="0">
      <alignment horizontal="left" vertical="center" indent="1"/>
    </xf>
    <xf numFmtId="0" fontId="3" fillId="4" borderId="84" applyNumberFormat="0" applyProtection="0">
      <alignment horizontal="left" vertical="center" indent="1"/>
    </xf>
    <xf numFmtId="0" fontId="3" fillId="4" borderId="84" applyNumberFormat="0" applyProtection="0">
      <alignment horizontal="left" vertical="center" indent="1"/>
    </xf>
    <xf numFmtId="0" fontId="8" fillId="93" borderId="106" applyNumberFormat="0" applyProtection="0">
      <alignment horizontal="left" vertical="center" indent="1"/>
    </xf>
    <xf numFmtId="0" fontId="3" fillId="4" borderId="84" applyNumberFormat="0" applyProtection="0">
      <alignment horizontal="left" vertical="center" indent="1"/>
    </xf>
    <xf numFmtId="0" fontId="3" fillId="4" borderId="84" applyNumberFormat="0" applyProtection="0">
      <alignment horizontal="left" vertical="center" indent="1"/>
    </xf>
    <xf numFmtId="0" fontId="3" fillId="4" borderId="84" applyNumberFormat="0" applyProtection="0">
      <alignment horizontal="left" vertical="center" indent="1"/>
    </xf>
    <xf numFmtId="0" fontId="3" fillId="4" borderId="84" applyNumberFormat="0" applyProtection="0">
      <alignment horizontal="left" vertical="center" indent="1"/>
    </xf>
    <xf numFmtId="0" fontId="3" fillId="4" borderId="84" applyNumberFormat="0" applyProtection="0">
      <alignment horizontal="left" vertical="center" indent="1"/>
    </xf>
    <xf numFmtId="0" fontId="3" fillId="4" borderId="84" applyNumberFormat="0" applyProtection="0">
      <alignment horizontal="left" vertical="center" indent="1"/>
    </xf>
    <xf numFmtId="0" fontId="3" fillId="4" borderId="84" applyNumberFormat="0" applyProtection="0">
      <alignment horizontal="left" vertical="center" indent="1"/>
    </xf>
    <xf numFmtId="0" fontId="3" fillId="4" borderId="84" applyNumberFormat="0" applyProtection="0">
      <alignment horizontal="left" vertical="center" indent="1"/>
    </xf>
    <xf numFmtId="0" fontId="3" fillId="4" borderId="84" applyNumberFormat="0" applyProtection="0">
      <alignment horizontal="left" vertical="center" indent="1"/>
    </xf>
    <xf numFmtId="0" fontId="8"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8"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3" fillId="93" borderId="106" applyNumberFormat="0" applyProtection="0">
      <alignment horizontal="left" vertical="top" indent="1"/>
    </xf>
    <xf numFmtId="0" fontId="8" fillId="5" borderId="106" applyNumberFormat="0" applyProtection="0">
      <alignment horizontal="left" vertical="center" indent="1"/>
    </xf>
    <xf numFmtId="0" fontId="3" fillId="5" borderId="84" applyNumberFormat="0" applyProtection="0">
      <alignment horizontal="left" vertical="center" indent="1"/>
    </xf>
    <xf numFmtId="0" fontId="3" fillId="5" borderId="84" applyNumberFormat="0" applyProtection="0">
      <alignment horizontal="left" vertical="center" indent="1"/>
    </xf>
    <xf numFmtId="0" fontId="3" fillId="5" borderId="84" applyNumberFormat="0" applyProtection="0">
      <alignment horizontal="left" vertical="center" indent="1"/>
    </xf>
    <xf numFmtId="0" fontId="3" fillId="5" borderId="84" applyNumberFormat="0" applyProtection="0">
      <alignment horizontal="left" vertical="center" indent="1"/>
    </xf>
    <xf numFmtId="0" fontId="8" fillId="5" borderId="106" applyNumberFormat="0" applyProtection="0">
      <alignment horizontal="left" vertical="center" indent="1"/>
    </xf>
    <xf numFmtId="0" fontId="3" fillId="5" borderId="84" applyNumberFormat="0" applyProtection="0">
      <alignment horizontal="left" vertical="center" indent="1"/>
    </xf>
    <xf numFmtId="0" fontId="3" fillId="5" borderId="84" applyNumberFormat="0" applyProtection="0">
      <alignment horizontal="left" vertical="center" indent="1"/>
    </xf>
    <xf numFmtId="0" fontId="3" fillId="5" borderId="84" applyNumberFormat="0" applyProtection="0">
      <alignment horizontal="left" vertical="center" indent="1"/>
    </xf>
    <xf numFmtId="0" fontId="3" fillId="5" borderId="84" applyNumberFormat="0" applyProtection="0">
      <alignment horizontal="left" vertical="center" indent="1"/>
    </xf>
    <xf numFmtId="0" fontId="3" fillId="5" borderId="84" applyNumberFormat="0" applyProtection="0">
      <alignment horizontal="left" vertical="center" indent="1"/>
    </xf>
    <xf numFmtId="0" fontId="3" fillId="5" borderId="84" applyNumberFormat="0" applyProtection="0">
      <alignment horizontal="left" vertical="center" indent="1"/>
    </xf>
    <xf numFmtId="0" fontId="3" fillId="5" borderId="84" applyNumberFormat="0" applyProtection="0">
      <alignment horizontal="left" vertical="center" indent="1"/>
    </xf>
    <xf numFmtId="0" fontId="3" fillId="5" borderId="84" applyNumberFormat="0" applyProtection="0">
      <alignment horizontal="left" vertical="center" indent="1"/>
    </xf>
    <xf numFmtId="0" fontId="3" fillId="5" borderId="84" applyNumberFormat="0" applyProtection="0">
      <alignment horizontal="left" vertical="center" indent="1"/>
    </xf>
    <xf numFmtId="0" fontId="8"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8"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3" fillId="5" borderId="106" applyNumberFormat="0" applyProtection="0">
      <alignment horizontal="left" vertical="top" indent="1"/>
    </xf>
    <xf numFmtId="0" fontId="8" fillId="6" borderId="106" applyNumberFormat="0" applyProtection="0">
      <alignment horizontal="left" vertical="center" indent="1"/>
    </xf>
    <xf numFmtId="0" fontId="3" fillId="6" borderId="84" applyNumberFormat="0" applyProtection="0">
      <alignment horizontal="left" vertical="center" indent="1"/>
    </xf>
    <xf numFmtId="0" fontId="3" fillId="6" borderId="84" applyNumberFormat="0" applyProtection="0">
      <alignment horizontal="left" vertical="center" indent="1"/>
    </xf>
    <xf numFmtId="0" fontId="3" fillId="6" borderId="84" applyNumberFormat="0" applyProtection="0">
      <alignment horizontal="left" vertical="center" indent="1"/>
    </xf>
    <xf numFmtId="0" fontId="3" fillId="6" borderId="84" applyNumberFormat="0" applyProtection="0">
      <alignment horizontal="left" vertical="center" indent="1"/>
    </xf>
    <xf numFmtId="0" fontId="57" fillId="0" borderId="0"/>
    <xf numFmtId="0" fontId="8" fillId="6" borderId="106" applyNumberFormat="0" applyProtection="0">
      <alignment horizontal="left" vertical="center" indent="1"/>
    </xf>
    <xf numFmtId="0" fontId="3" fillId="6" borderId="84" applyNumberFormat="0" applyProtection="0">
      <alignment horizontal="left" vertical="center" indent="1"/>
    </xf>
    <xf numFmtId="0" fontId="3" fillId="6" borderId="84" applyNumberFormat="0" applyProtection="0">
      <alignment horizontal="left" vertical="center" indent="1"/>
    </xf>
    <xf numFmtId="0" fontId="3" fillId="6" borderId="84" applyNumberFormat="0" applyProtection="0">
      <alignment horizontal="left" vertical="center" indent="1"/>
    </xf>
    <xf numFmtId="0" fontId="3" fillId="6" borderId="84" applyNumberFormat="0" applyProtection="0">
      <alignment horizontal="left" vertical="center" indent="1"/>
    </xf>
    <xf numFmtId="0" fontId="3" fillId="6" borderId="84" applyNumberFormat="0" applyProtection="0">
      <alignment horizontal="left" vertical="center" indent="1"/>
    </xf>
    <xf numFmtId="0" fontId="3" fillId="6" borderId="84" applyNumberFormat="0" applyProtection="0">
      <alignment horizontal="left" vertical="center" indent="1"/>
    </xf>
    <xf numFmtId="0" fontId="3" fillId="6" borderId="84" applyNumberFormat="0" applyProtection="0">
      <alignment horizontal="left" vertical="center" indent="1"/>
    </xf>
    <xf numFmtId="0" fontId="3" fillId="6" borderId="84" applyNumberFormat="0" applyProtection="0">
      <alignment horizontal="left" vertical="center" indent="1"/>
    </xf>
    <xf numFmtId="0" fontId="3" fillId="6" borderId="84" applyNumberFormat="0" applyProtection="0">
      <alignment horizontal="left" vertical="center" indent="1"/>
    </xf>
    <xf numFmtId="0" fontId="8"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8"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3" fillId="6" borderId="106" applyNumberFormat="0" applyProtection="0">
      <alignment horizontal="left" vertical="top" indent="1"/>
    </xf>
    <xf numFmtId="0" fontId="8" fillId="98" borderId="109"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8" fillId="98" borderId="109"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3" fillId="98" borderId="110" applyNumberFormat="0">
      <protection locked="0"/>
    </xf>
    <xf numFmtId="0" fontId="4" fillId="97" borderId="111" applyBorder="0"/>
    <xf numFmtId="4" fontId="106" fillId="57" borderId="106" applyNumberFormat="0" applyProtection="0">
      <alignment vertical="center"/>
    </xf>
    <xf numFmtId="4" fontId="108" fillId="57" borderId="106" applyNumberFormat="0" applyProtection="0">
      <alignment vertical="center"/>
    </xf>
    <xf numFmtId="4" fontId="108" fillId="57" borderId="106" applyNumberFormat="0" applyProtection="0">
      <alignment vertical="center"/>
    </xf>
    <xf numFmtId="4" fontId="108" fillId="57" borderId="106" applyNumberFormat="0" applyProtection="0">
      <alignment vertical="center"/>
    </xf>
    <xf numFmtId="4" fontId="106" fillId="57" borderId="106" applyNumberFormat="0" applyProtection="0">
      <alignment vertical="center"/>
    </xf>
    <xf numFmtId="4" fontId="108" fillId="57" borderId="106" applyNumberFormat="0" applyProtection="0">
      <alignment vertical="center"/>
    </xf>
    <xf numFmtId="4" fontId="108" fillId="57" borderId="106" applyNumberFormat="0" applyProtection="0">
      <alignment vertical="center"/>
    </xf>
    <xf numFmtId="4" fontId="108" fillId="57" borderId="106" applyNumberFormat="0" applyProtection="0">
      <alignment vertical="center"/>
    </xf>
    <xf numFmtId="4" fontId="108" fillId="57" borderId="106" applyNumberFormat="0" applyProtection="0">
      <alignment vertical="center"/>
    </xf>
    <xf numFmtId="4" fontId="108" fillId="57" borderId="106" applyNumberFormat="0" applyProtection="0">
      <alignment vertical="center"/>
    </xf>
    <xf numFmtId="4" fontId="108" fillId="57" borderId="106" applyNumberFormat="0" applyProtection="0">
      <alignment vertical="center"/>
    </xf>
    <xf numFmtId="4" fontId="108" fillId="57" borderId="106" applyNumberFormat="0" applyProtection="0">
      <alignment vertical="center"/>
    </xf>
    <xf numFmtId="4" fontId="108" fillId="57" borderId="106" applyNumberFormat="0" applyProtection="0">
      <alignment vertical="center"/>
    </xf>
    <xf numFmtId="4" fontId="109" fillId="57" borderId="106" applyNumberFormat="0" applyProtection="0">
      <alignment vertical="center"/>
    </xf>
    <xf numFmtId="4" fontId="104" fillId="99" borderId="109" applyNumberFormat="0" applyProtection="0">
      <alignment vertical="center"/>
    </xf>
    <xf numFmtId="4" fontId="104" fillId="99" borderId="109" applyNumberFormat="0" applyProtection="0">
      <alignment vertical="center"/>
    </xf>
    <xf numFmtId="4" fontId="104" fillId="99" borderId="109" applyNumberFormat="0" applyProtection="0">
      <alignment vertical="center"/>
    </xf>
    <xf numFmtId="4" fontId="109" fillId="57" borderId="106" applyNumberFormat="0" applyProtection="0">
      <alignment vertical="center"/>
    </xf>
    <xf numFmtId="4" fontId="104" fillId="99" borderId="109" applyNumberFormat="0" applyProtection="0">
      <alignment vertical="center"/>
    </xf>
    <xf numFmtId="4" fontId="104" fillId="99" borderId="109" applyNumberFormat="0" applyProtection="0">
      <alignment vertical="center"/>
    </xf>
    <xf numFmtId="4" fontId="104" fillId="99" borderId="109" applyNumberFormat="0" applyProtection="0">
      <alignment vertical="center"/>
    </xf>
    <xf numFmtId="4" fontId="104" fillId="99" borderId="109" applyNumberFormat="0" applyProtection="0">
      <alignment vertical="center"/>
    </xf>
    <xf numFmtId="4" fontId="104" fillId="99" borderId="109" applyNumberFormat="0" applyProtection="0">
      <alignment vertical="center"/>
    </xf>
    <xf numFmtId="4" fontId="104" fillId="99" borderId="109" applyNumberFormat="0" applyProtection="0">
      <alignment vertical="center"/>
    </xf>
    <xf numFmtId="4" fontId="104" fillId="99" borderId="109" applyNumberFormat="0" applyProtection="0">
      <alignment vertical="center"/>
    </xf>
    <xf numFmtId="4" fontId="104" fillId="99" borderId="109" applyNumberFormat="0" applyProtection="0">
      <alignment vertical="center"/>
    </xf>
    <xf numFmtId="4" fontId="106" fillId="57" borderId="106" applyNumberFormat="0" applyProtection="0">
      <alignment horizontal="left" vertical="center" indent="1"/>
    </xf>
    <xf numFmtId="4" fontId="108" fillId="3" borderId="106" applyNumberFormat="0" applyProtection="0">
      <alignment horizontal="left" vertical="center" indent="1"/>
    </xf>
    <xf numFmtId="4" fontId="108" fillId="3" borderId="106" applyNumberFormat="0" applyProtection="0">
      <alignment horizontal="left" vertical="center" indent="1"/>
    </xf>
    <xf numFmtId="4" fontId="108" fillId="3" borderId="106" applyNumberFormat="0" applyProtection="0">
      <alignment horizontal="left" vertical="center" indent="1"/>
    </xf>
    <xf numFmtId="4" fontId="106" fillId="57" borderId="106" applyNumberFormat="0" applyProtection="0">
      <alignment horizontal="left" vertical="center" indent="1"/>
    </xf>
    <xf numFmtId="4" fontId="108" fillId="3" borderId="106" applyNumberFormat="0" applyProtection="0">
      <alignment horizontal="left" vertical="center" indent="1"/>
    </xf>
    <xf numFmtId="4" fontId="108" fillId="3" borderId="106" applyNumberFormat="0" applyProtection="0">
      <alignment horizontal="left" vertical="center" indent="1"/>
    </xf>
    <xf numFmtId="4" fontId="108" fillId="3" borderId="106" applyNumberFormat="0" applyProtection="0">
      <alignment horizontal="left" vertical="center" indent="1"/>
    </xf>
    <xf numFmtId="4" fontId="108" fillId="3" borderId="106" applyNumberFormat="0" applyProtection="0">
      <alignment horizontal="left" vertical="center" indent="1"/>
    </xf>
    <xf numFmtId="4" fontId="108" fillId="3" borderId="106" applyNumberFormat="0" applyProtection="0">
      <alignment horizontal="left" vertical="center" indent="1"/>
    </xf>
    <xf numFmtId="4" fontId="108" fillId="3" borderId="106" applyNumberFormat="0" applyProtection="0">
      <alignment horizontal="left" vertical="center" indent="1"/>
    </xf>
    <xf numFmtId="4" fontId="108" fillId="3" borderId="106" applyNumberFormat="0" applyProtection="0">
      <alignment horizontal="left" vertical="center" indent="1"/>
    </xf>
    <xf numFmtId="4" fontId="108" fillId="3" borderId="106" applyNumberFormat="0" applyProtection="0">
      <alignment horizontal="left" vertical="center" indent="1"/>
    </xf>
    <xf numFmtId="0" fontId="106" fillId="57" borderId="106" applyNumberFormat="0" applyProtection="0">
      <alignment horizontal="left" vertical="top" indent="1"/>
    </xf>
    <xf numFmtId="0" fontId="108" fillId="57" borderId="106" applyNumberFormat="0" applyProtection="0">
      <alignment horizontal="left" vertical="top" indent="1"/>
    </xf>
    <xf numFmtId="0" fontId="108" fillId="57" borderId="106" applyNumberFormat="0" applyProtection="0">
      <alignment horizontal="left" vertical="top" indent="1"/>
    </xf>
    <xf numFmtId="0" fontId="108" fillId="57" borderId="106" applyNumberFormat="0" applyProtection="0">
      <alignment horizontal="left" vertical="top" indent="1"/>
    </xf>
    <xf numFmtId="0" fontId="106" fillId="57" borderId="106" applyNumberFormat="0" applyProtection="0">
      <alignment horizontal="left" vertical="top" indent="1"/>
    </xf>
    <xf numFmtId="0" fontId="108" fillId="57" borderId="106" applyNumberFormat="0" applyProtection="0">
      <alignment horizontal="left" vertical="top" indent="1"/>
    </xf>
    <xf numFmtId="0" fontId="108" fillId="57" borderId="106" applyNumberFormat="0" applyProtection="0">
      <alignment horizontal="left" vertical="top" indent="1"/>
    </xf>
    <xf numFmtId="0" fontId="108" fillId="57" borderId="106" applyNumberFormat="0" applyProtection="0">
      <alignment horizontal="left" vertical="top" indent="1"/>
    </xf>
    <xf numFmtId="0" fontId="108" fillId="57" borderId="106" applyNumberFormat="0" applyProtection="0">
      <alignment horizontal="left" vertical="top" indent="1"/>
    </xf>
    <xf numFmtId="0" fontId="108" fillId="57" borderId="106" applyNumberFormat="0" applyProtection="0">
      <alignment horizontal="left" vertical="top" indent="1"/>
    </xf>
    <xf numFmtId="0" fontId="108" fillId="57" borderId="106" applyNumberFormat="0" applyProtection="0">
      <alignment horizontal="left" vertical="top" indent="1"/>
    </xf>
    <xf numFmtId="0" fontId="108" fillId="57" borderId="106" applyNumberFormat="0" applyProtection="0">
      <alignment horizontal="left" vertical="top" indent="1"/>
    </xf>
    <xf numFmtId="0" fontId="108" fillId="57" borderId="106" applyNumberFormat="0" applyProtection="0">
      <alignment horizontal="left" vertical="top" indent="1"/>
    </xf>
    <xf numFmtId="4" fontId="3" fillId="0" borderId="84" applyNumberFormat="0" applyProtection="0">
      <alignment horizontal="right" vertical="center"/>
    </xf>
    <xf numFmtId="4" fontId="3" fillId="0" borderId="84" applyNumberFormat="0" applyProtection="0">
      <alignment horizontal="right" vertical="center"/>
    </xf>
    <xf numFmtId="4" fontId="3" fillId="0" borderId="84" applyNumberFormat="0" applyProtection="0">
      <alignment horizontal="right" vertical="center"/>
    </xf>
    <xf numFmtId="4" fontId="3" fillId="0" borderId="84" applyNumberFormat="0" applyProtection="0">
      <alignment horizontal="right" vertical="center"/>
    </xf>
    <xf numFmtId="4" fontId="3" fillId="0" borderId="84" applyNumberFormat="0" applyProtection="0">
      <alignment horizontal="right" vertical="center"/>
    </xf>
    <xf numFmtId="4" fontId="3" fillId="0" borderId="84" applyNumberFormat="0" applyProtection="0">
      <alignment horizontal="right" vertical="center"/>
    </xf>
    <xf numFmtId="4" fontId="3" fillId="0" borderId="84" applyNumberFormat="0" applyProtection="0">
      <alignment horizontal="right" vertical="center"/>
    </xf>
    <xf numFmtId="4" fontId="3" fillId="0" borderId="84" applyNumberFormat="0" applyProtection="0">
      <alignment horizontal="right" vertical="center"/>
    </xf>
    <xf numFmtId="4" fontId="106" fillId="6" borderId="106" applyNumberFormat="0" applyProtection="0">
      <alignment horizontal="right" vertical="center"/>
    </xf>
    <xf numFmtId="4" fontId="3" fillId="0" borderId="84" applyNumberFormat="0" applyProtection="0">
      <alignment horizontal="right" vertical="center"/>
    </xf>
    <xf numFmtId="4" fontId="3" fillId="0" borderId="84" applyNumberFormat="0" applyProtection="0">
      <alignment horizontal="right" vertical="center"/>
    </xf>
    <xf numFmtId="4" fontId="3" fillId="0" borderId="84" applyNumberFormat="0" applyProtection="0">
      <alignment horizontal="right" vertical="center"/>
    </xf>
    <xf numFmtId="4" fontId="3" fillId="0" borderId="84" applyNumberFormat="0" applyProtection="0">
      <alignment horizontal="right" vertical="center"/>
    </xf>
    <xf numFmtId="4" fontId="3" fillId="0" borderId="84" applyNumberFormat="0" applyProtection="0">
      <alignment horizontal="right" vertical="center"/>
    </xf>
    <xf numFmtId="4" fontId="3" fillId="0" borderId="84" applyNumberFormat="0" applyProtection="0">
      <alignment horizontal="right" vertical="center"/>
    </xf>
    <xf numFmtId="4" fontId="3" fillId="0" borderId="84" applyNumberFormat="0" applyProtection="0">
      <alignment horizontal="right" vertical="center"/>
    </xf>
    <xf numFmtId="4" fontId="3" fillId="0" borderId="84" applyNumberFormat="0" applyProtection="0">
      <alignment horizontal="right" vertical="center"/>
    </xf>
    <xf numFmtId="4" fontId="3" fillId="0" borderId="84" applyNumberFormat="0" applyProtection="0">
      <alignment horizontal="right" vertical="center"/>
    </xf>
    <xf numFmtId="4" fontId="109" fillId="6" borderId="106" applyNumberFormat="0" applyProtection="0">
      <alignment horizontal="right" vertical="center"/>
    </xf>
    <xf numFmtId="4" fontId="104" fillId="11" borderId="84" applyNumberFormat="0" applyProtection="0">
      <alignment horizontal="right" vertical="center"/>
    </xf>
    <xf numFmtId="4" fontId="104" fillId="11" borderId="84" applyNumberFormat="0" applyProtection="0">
      <alignment horizontal="right" vertical="center"/>
    </xf>
    <xf numFmtId="4" fontId="104" fillId="11" borderId="84" applyNumberFormat="0" applyProtection="0">
      <alignment horizontal="right" vertical="center"/>
    </xf>
    <xf numFmtId="4" fontId="109" fillId="6" borderId="106" applyNumberFormat="0" applyProtection="0">
      <alignment horizontal="right" vertical="center"/>
    </xf>
    <xf numFmtId="4" fontId="104" fillId="11" borderId="84" applyNumberFormat="0" applyProtection="0">
      <alignment horizontal="right" vertical="center"/>
    </xf>
    <xf numFmtId="4" fontId="104" fillId="11" borderId="84" applyNumberFormat="0" applyProtection="0">
      <alignment horizontal="right" vertical="center"/>
    </xf>
    <xf numFmtId="4" fontId="104" fillId="11" borderId="84" applyNumberFormat="0" applyProtection="0">
      <alignment horizontal="right" vertical="center"/>
    </xf>
    <xf numFmtId="4" fontId="104" fillId="11" borderId="84" applyNumberFormat="0" applyProtection="0">
      <alignment horizontal="right" vertical="center"/>
    </xf>
    <xf numFmtId="4" fontId="104" fillId="11" borderId="84" applyNumberFormat="0" applyProtection="0">
      <alignment horizontal="right" vertical="center"/>
    </xf>
    <xf numFmtId="4" fontId="104" fillId="11" borderId="84" applyNumberFormat="0" applyProtection="0">
      <alignment horizontal="right" vertical="center"/>
    </xf>
    <xf numFmtId="4" fontId="104" fillId="11" borderId="84" applyNumberFormat="0" applyProtection="0">
      <alignment horizontal="right" vertical="center"/>
    </xf>
    <xf numFmtId="4" fontId="104" fillId="11" borderId="84" applyNumberFormat="0" applyProtection="0">
      <alignment horizontal="right" vertical="center"/>
    </xf>
    <xf numFmtId="4" fontId="106" fillId="93" borderId="106"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4" fontId="106" fillId="93" borderId="106"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4" fontId="3" fillId="2" borderId="84" applyNumberFormat="0" applyProtection="0">
      <alignment horizontal="left" vertical="center" indent="1"/>
    </xf>
    <xf numFmtId="0" fontId="106" fillId="93" borderId="106" applyNumberFormat="0" applyProtection="0">
      <alignment horizontal="left" vertical="top" indent="1"/>
    </xf>
    <xf numFmtId="0" fontId="108" fillId="93" borderId="106" applyNumberFormat="0" applyProtection="0">
      <alignment horizontal="left" vertical="top" indent="1"/>
    </xf>
    <xf numFmtId="0" fontId="108" fillId="93" borderId="106" applyNumberFormat="0" applyProtection="0">
      <alignment horizontal="left" vertical="top" indent="1"/>
    </xf>
    <xf numFmtId="0" fontId="108" fillId="93" borderId="106" applyNumberFormat="0" applyProtection="0">
      <alignment horizontal="left" vertical="top" indent="1"/>
    </xf>
    <xf numFmtId="0" fontId="106" fillId="93" borderId="106" applyNumberFormat="0" applyProtection="0">
      <alignment horizontal="left" vertical="top" indent="1"/>
    </xf>
    <xf numFmtId="0" fontId="108" fillId="93" borderId="106" applyNumberFormat="0" applyProtection="0">
      <alignment horizontal="left" vertical="top" indent="1"/>
    </xf>
    <xf numFmtId="0" fontId="108" fillId="93" borderId="106" applyNumberFormat="0" applyProtection="0">
      <alignment horizontal="left" vertical="top" indent="1"/>
    </xf>
    <xf numFmtId="0" fontId="108" fillId="93" borderId="106" applyNumberFormat="0" applyProtection="0">
      <alignment horizontal="left" vertical="top" indent="1"/>
    </xf>
    <xf numFmtId="0" fontId="108" fillId="93" borderId="106" applyNumberFormat="0" applyProtection="0">
      <alignment horizontal="left" vertical="top" indent="1"/>
    </xf>
    <xf numFmtId="0" fontId="108" fillId="93" borderId="106" applyNumberFormat="0" applyProtection="0">
      <alignment horizontal="left" vertical="top" indent="1"/>
    </xf>
    <xf numFmtId="0" fontId="108" fillId="93" borderId="106" applyNumberFormat="0" applyProtection="0">
      <alignment horizontal="left" vertical="top" indent="1"/>
    </xf>
    <xf numFmtId="0" fontId="108" fillId="93" borderId="106" applyNumberFormat="0" applyProtection="0">
      <alignment horizontal="left" vertical="top" indent="1"/>
    </xf>
    <xf numFmtId="0" fontId="108" fillId="93" borderId="106" applyNumberFormat="0" applyProtection="0">
      <alignment horizontal="left" vertical="top" indent="1"/>
    </xf>
    <xf numFmtId="4" fontId="110" fillId="100" borderId="0" applyNumberFormat="0" applyProtection="0">
      <alignment horizontal="left" vertical="center" indent="1"/>
    </xf>
    <xf numFmtId="4" fontId="111" fillId="100" borderId="107" applyNumberFormat="0" applyProtection="0">
      <alignment horizontal="left" vertical="center" indent="1"/>
    </xf>
    <xf numFmtId="4" fontId="111" fillId="100" borderId="107" applyNumberFormat="0" applyProtection="0">
      <alignment horizontal="left" vertical="center" indent="1"/>
    </xf>
    <xf numFmtId="4" fontId="111" fillId="100" borderId="107" applyNumberFormat="0" applyProtection="0">
      <alignment horizontal="left" vertical="center" indent="1"/>
    </xf>
    <xf numFmtId="4" fontId="110" fillId="100" borderId="0" applyNumberFormat="0" applyProtection="0">
      <alignment horizontal="left" vertical="center" indent="1"/>
    </xf>
    <xf numFmtId="4" fontId="111" fillId="100" borderId="107" applyNumberFormat="0" applyProtection="0">
      <alignment horizontal="left" vertical="center" indent="1"/>
    </xf>
    <xf numFmtId="4" fontId="111" fillId="100" borderId="107" applyNumberFormat="0" applyProtection="0">
      <alignment horizontal="left" vertical="center" indent="1"/>
    </xf>
    <xf numFmtId="4" fontId="111" fillId="100" borderId="107" applyNumberFormat="0" applyProtection="0">
      <alignment horizontal="left" vertical="center" indent="1"/>
    </xf>
    <xf numFmtId="4" fontId="111" fillId="100" borderId="107" applyNumberFormat="0" applyProtection="0">
      <alignment horizontal="left" vertical="center" indent="1"/>
    </xf>
    <xf numFmtId="4" fontId="111" fillId="100" borderId="107" applyNumberFormat="0" applyProtection="0">
      <alignment horizontal="left" vertical="center" indent="1"/>
    </xf>
    <xf numFmtId="4" fontId="111" fillId="100" borderId="107" applyNumberFormat="0" applyProtection="0">
      <alignment horizontal="left" vertical="center" indent="1"/>
    </xf>
    <xf numFmtId="4" fontId="111" fillId="100" borderId="107" applyNumberFormat="0" applyProtection="0">
      <alignment horizontal="left" vertical="center" indent="1"/>
    </xf>
    <xf numFmtId="4" fontId="111" fillId="100" borderId="107" applyNumberFormat="0" applyProtection="0">
      <alignment horizontal="left" vertical="center" indent="1"/>
    </xf>
    <xf numFmtId="0" fontId="3" fillId="101" borderId="109"/>
    <xf numFmtId="0" fontId="3" fillId="101" borderId="109"/>
    <xf numFmtId="0" fontId="3" fillId="101" borderId="109"/>
    <xf numFmtId="0" fontId="3" fillId="101" borderId="109"/>
    <xf numFmtId="0" fontId="3" fillId="101" borderId="109"/>
    <xf numFmtId="0" fontId="3" fillId="101" borderId="109"/>
    <xf numFmtId="0" fontId="3" fillId="101" borderId="109"/>
    <xf numFmtId="4" fontId="112" fillId="6" borderId="106" applyNumberFormat="0" applyProtection="0">
      <alignment horizontal="right" vertical="center"/>
    </xf>
    <xf numFmtId="4" fontId="113" fillId="98" borderId="84" applyNumberFormat="0" applyProtection="0">
      <alignment horizontal="right" vertical="center"/>
    </xf>
    <xf numFmtId="4" fontId="113" fillId="98" borderId="84" applyNumberFormat="0" applyProtection="0">
      <alignment horizontal="right" vertical="center"/>
    </xf>
    <xf numFmtId="4" fontId="113" fillId="98" borderId="84" applyNumberFormat="0" applyProtection="0">
      <alignment horizontal="right" vertical="center"/>
    </xf>
    <xf numFmtId="4" fontId="112" fillId="6" borderId="106" applyNumberFormat="0" applyProtection="0">
      <alignment horizontal="right" vertical="center"/>
    </xf>
    <xf numFmtId="4" fontId="113" fillId="98" borderId="84" applyNumberFormat="0" applyProtection="0">
      <alignment horizontal="right" vertical="center"/>
    </xf>
    <xf numFmtId="4" fontId="113" fillId="98" borderId="84" applyNumberFormat="0" applyProtection="0">
      <alignment horizontal="right" vertical="center"/>
    </xf>
    <xf numFmtId="4" fontId="113" fillId="98" borderId="84" applyNumberFormat="0" applyProtection="0">
      <alignment horizontal="right" vertical="center"/>
    </xf>
    <xf numFmtId="4" fontId="113" fillId="98" borderId="84" applyNumberFormat="0" applyProtection="0">
      <alignment horizontal="right" vertical="center"/>
    </xf>
    <xf numFmtId="4" fontId="113" fillId="98" borderId="84" applyNumberFormat="0" applyProtection="0">
      <alignment horizontal="right" vertical="center"/>
    </xf>
    <xf numFmtId="4" fontId="113" fillId="98" borderId="84" applyNumberFormat="0" applyProtection="0">
      <alignment horizontal="right" vertical="center"/>
    </xf>
    <xf numFmtId="4" fontId="113" fillId="98" borderId="84" applyNumberFormat="0" applyProtection="0">
      <alignment horizontal="right" vertical="center"/>
    </xf>
    <xf numFmtId="4" fontId="113" fillId="98" borderId="84" applyNumberFormat="0" applyProtection="0">
      <alignment horizontal="right" vertical="center"/>
    </xf>
    <xf numFmtId="0" fontId="114" fillId="0" borderId="0" applyNumberFormat="0" applyFill="0" applyBorder="0" applyAlignment="0" applyProtection="0"/>
    <xf numFmtId="197" fontId="97" fillId="0" borderId="0"/>
    <xf numFmtId="0" fontId="68" fillId="0" borderId="0" applyNumberFormat="0" applyFill="0" applyBorder="0" applyAlignment="0" applyProtection="0"/>
    <xf numFmtId="0" fontId="74"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8" fillId="0" borderId="112"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99"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99"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99"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99"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99"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99"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119" fillId="0" borderId="113"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5"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5"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5"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5"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5"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5"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90" fillId="0" borderId="114"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88" fillId="0" borderId="116" applyNumberFormat="0" applyFill="0" applyAlignment="0" applyProtection="0"/>
    <xf numFmtId="0" fontId="75" fillId="0" borderId="0" applyNumberFormat="0" applyFill="0" applyBorder="0" applyAlignment="0" applyProtection="0"/>
    <xf numFmtId="200" fontId="120" fillId="0" borderId="0" applyFont="0" applyFill="0" applyBorder="0" applyAlignment="0" applyProtection="0"/>
    <xf numFmtId="201" fontId="120"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0" fillId="40" borderId="0" applyNumberFormat="0" applyBorder="0" applyAlignment="0" applyProtection="0"/>
    <xf numFmtId="0" fontId="19" fillId="39"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9" fillId="4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9" fillId="4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9" fillId="4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9" fillId="4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9" fillId="44"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9" fillId="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9" fillId="4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9" fillId="46"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9"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9" fillId="5"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9" fillId="4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32" borderId="0" applyNumberFormat="0" applyBorder="0" applyAlignment="0" applyProtection="0"/>
    <xf numFmtId="0" fontId="56" fillId="32" borderId="0" applyNumberFormat="0" applyBorder="0" applyAlignment="0" applyProtection="0"/>
    <xf numFmtId="0" fontId="56" fillId="32"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9" fontId="8" fillId="0" borderId="0" applyFon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9" fontId="8" fillId="0" borderId="0" applyFont="0" applyFill="0" applyBorder="0" applyAlignment="0" applyProtection="0"/>
    <xf numFmtId="0" fontId="1" fillId="0" borderId="0"/>
    <xf numFmtId="169" fontId="1" fillId="0" borderId="0" applyFont="0" applyFill="0" applyBorder="0" applyAlignment="0" applyProtection="0"/>
    <xf numFmtId="0" fontId="3" fillId="17" borderId="0"/>
    <xf numFmtId="0" fontId="19" fillId="71" borderId="0" applyNumberFormat="0" applyBorder="0" applyAlignment="0" applyProtection="0"/>
    <xf numFmtId="0" fontId="118" fillId="0" borderId="112"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70" fontId="1" fillId="0" borderId="0" applyFont="0" applyFill="0" applyBorder="0" applyAlignment="0" applyProtection="0"/>
    <xf numFmtId="9" fontId="1" fillId="0" borderId="0" applyFont="0" applyFill="0" applyBorder="0" applyAlignment="0" applyProtection="0"/>
    <xf numFmtId="0" fontId="1" fillId="0" borderId="0"/>
    <xf numFmtId="170" fontId="1" fillId="0" borderId="0" applyFont="0" applyFill="0" applyBorder="0" applyAlignment="0" applyProtection="0"/>
    <xf numFmtId="0" fontId="57" fillId="0" borderId="0"/>
    <xf numFmtId="0" fontId="57" fillId="0" borderId="0"/>
    <xf numFmtId="0" fontId="57" fillId="0" borderId="0"/>
    <xf numFmtId="0" fontId="8" fillId="0" borderId="0"/>
    <xf numFmtId="0" fontId="8" fillId="0" borderId="0"/>
    <xf numFmtId="0" fontId="57" fillId="0" borderId="0"/>
    <xf numFmtId="0" fontId="57" fillId="0" borderId="0"/>
    <xf numFmtId="0" fontId="85" fillId="55" borderId="95" applyNumberFormat="0" applyAlignment="0" applyProtection="0"/>
    <xf numFmtId="0" fontId="80" fillId="41" borderId="0" applyNumberFormat="0" applyBorder="0" applyAlignment="0" applyProtection="0"/>
    <xf numFmtId="0" fontId="123" fillId="0" borderId="0" applyNumberFormat="0" applyFill="0" applyBorder="0" applyAlignment="0" applyProtection="0"/>
    <xf numFmtId="0" fontId="124" fillId="44" borderId="85" applyNumberFormat="0" applyAlignment="0" applyProtection="0"/>
    <xf numFmtId="0" fontId="125" fillId="0" borderId="96" applyNumberFormat="0" applyFill="0" applyAlignment="0" applyProtection="0"/>
    <xf numFmtId="0" fontId="95" fillId="0" borderId="0"/>
    <xf numFmtId="0" fontId="99" fillId="0" borderId="0"/>
    <xf numFmtId="0" fontId="19" fillId="57" borderId="101" applyNumberFormat="0" applyFont="0" applyAlignment="0" applyProtection="0"/>
    <xf numFmtId="9" fontId="8" fillId="0" borderId="0" applyFont="0" applyFill="0" applyBorder="0" applyAlignment="0" applyProtection="0"/>
    <xf numFmtId="0" fontId="116" fillId="0" borderId="0" applyNumberFormat="0" applyFill="0" applyBorder="0" applyAlignment="0" applyProtection="0"/>
    <xf numFmtId="0" fontId="1" fillId="0" borderId="0"/>
    <xf numFmtId="0" fontId="8" fillId="0" borderId="0"/>
    <xf numFmtId="0" fontId="8" fillId="0" borderId="0"/>
    <xf numFmtId="0" fontId="8" fillId="0" borderId="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71" borderId="0" applyNumberFormat="0" applyBorder="0" applyAlignment="0" applyProtection="0"/>
    <xf numFmtId="0" fontId="62" fillId="3" borderId="165"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4" fillId="78" borderId="165"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65" fillId="3" borderId="165" applyNumberFormat="0" applyAlignment="0" applyProtection="0"/>
    <xf numFmtId="0" fontId="65" fillId="44" borderId="165" applyNumberFormat="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5"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131"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65" fillId="44" borderId="165" applyNumberFormat="0" applyAlignment="0" applyProtection="0"/>
    <xf numFmtId="0" fontId="65" fillId="44" borderId="165" applyNumberFormat="0" applyAlignment="0" applyProtection="0"/>
    <xf numFmtId="0" fontId="65" fillId="44" borderId="165" applyNumberFormat="0" applyAlignment="0" applyProtection="0"/>
    <xf numFmtId="0" fontId="65" fillId="44" borderId="165" applyNumberFormat="0" applyAlignment="0" applyProtection="0"/>
    <xf numFmtId="186" fontId="1" fillId="0" borderId="0" applyFont="0" applyFill="0" applyBorder="0" applyAlignment="0" applyProtection="0"/>
    <xf numFmtId="203" fontId="1" fillId="0" borderId="0" applyFont="0" applyFill="0" applyBorder="0" applyAlignment="0" applyProtection="0"/>
    <xf numFmtId="164" fontId="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86" fontId="19" fillId="0" borderId="0" applyFont="0" applyFill="0" applyBorder="0" applyAlignment="0" applyProtection="0"/>
    <xf numFmtId="186" fontId="8" fillId="0" borderId="0" applyFont="0" applyFill="0" applyBorder="0" applyAlignment="0" applyProtection="0"/>
    <xf numFmtId="186" fontId="132" fillId="0" borderId="0" applyFont="0" applyFill="0" applyBorder="0" applyAlignment="0" applyProtection="0"/>
    <xf numFmtId="165" fontId="8"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0"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9" fillId="0" borderId="0"/>
    <xf numFmtId="0" fontId="19" fillId="0" borderId="0"/>
    <xf numFmtId="0" fontId="19" fillId="0" borderId="0"/>
    <xf numFmtId="0" fontId="19" fillId="0" borderId="0"/>
    <xf numFmtId="0" fontId="8" fillId="0" borderId="0"/>
    <xf numFmtId="0" fontId="72" fillId="0" borderId="0" applyNumberFormat="0" applyFill="0" applyBorder="0">
      <alignment vertical="center"/>
    </xf>
    <xf numFmtId="0" fontId="8" fillId="0" borderId="0"/>
    <xf numFmtId="0" fontId="72" fillId="0" borderId="0" applyNumberFormat="0" applyFill="0" applyBorder="0">
      <alignment vertical="center"/>
    </xf>
    <xf numFmtId="0" fontId="3" fillId="17" borderId="0"/>
    <xf numFmtId="0" fontId="3" fillId="17" borderId="0"/>
    <xf numFmtId="0" fontId="3" fillId="17" borderId="0"/>
    <xf numFmtId="0" fontId="8" fillId="0" borderId="0"/>
    <xf numFmtId="0" fontId="19" fillId="103" borderId="169"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0" fontId="19" fillId="57" borderId="101" applyNumberFormat="0" applyFont="0" applyAlignment="0" applyProtection="0"/>
    <xf numFmtId="0" fontId="19" fillId="57" borderId="101" applyNumberFormat="0" applyFont="0" applyAlignment="0" applyProtection="0"/>
    <xf numFmtId="0" fontId="62" fillId="3" borderId="165" applyNumberForma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9" fillId="0" borderId="0" applyFont="0" applyFill="0" applyBorder="0" applyAlignment="0" applyProtection="0"/>
    <xf numFmtId="4" fontId="3" fillId="56" borderId="161" applyNumberFormat="0" applyProtection="0">
      <alignment vertical="center"/>
    </xf>
    <xf numFmtId="4" fontId="3" fillId="56" borderId="161" applyNumberFormat="0" applyProtection="0">
      <alignment vertical="center"/>
    </xf>
    <xf numFmtId="4" fontId="3" fillId="56" borderId="161" applyNumberFormat="0" applyProtection="0">
      <alignment vertical="center"/>
    </xf>
    <xf numFmtId="4" fontId="3" fillId="56" borderId="161" applyNumberFormat="0" applyProtection="0">
      <alignment vertical="center"/>
    </xf>
    <xf numFmtId="4" fontId="3" fillId="56" borderId="161" applyNumberFormat="0" applyProtection="0">
      <alignment vertical="center"/>
    </xf>
    <xf numFmtId="4" fontId="3" fillId="56" borderId="161" applyNumberFormat="0" applyProtection="0">
      <alignment vertical="center"/>
    </xf>
    <xf numFmtId="4" fontId="3" fillId="56" borderId="161" applyNumberFormat="0" applyProtection="0">
      <alignment vertical="center"/>
    </xf>
    <xf numFmtId="4" fontId="3" fillId="56" borderId="161" applyNumberFormat="0" applyProtection="0">
      <alignment vertical="center"/>
    </xf>
    <xf numFmtId="4" fontId="3" fillId="56" borderId="161" applyNumberFormat="0" applyProtection="0">
      <alignment vertical="center"/>
    </xf>
    <xf numFmtId="4" fontId="3" fillId="56" borderId="161" applyNumberFormat="0" applyProtection="0">
      <alignment vertical="center"/>
    </xf>
    <xf numFmtId="4" fontId="3" fillId="56" borderId="161" applyNumberFormat="0" applyProtection="0">
      <alignment vertical="center"/>
    </xf>
    <xf numFmtId="4" fontId="3" fillId="56" borderId="161" applyNumberFormat="0" applyProtection="0">
      <alignment vertical="center"/>
    </xf>
    <xf numFmtId="4" fontId="3" fillId="56" borderId="161" applyNumberFormat="0" applyProtection="0">
      <alignment vertical="center"/>
    </xf>
    <xf numFmtId="4" fontId="104" fillId="92" borderId="161" applyNumberFormat="0" applyProtection="0">
      <alignment vertical="center"/>
    </xf>
    <xf numFmtId="4" fontId="104" fillId="92" borderId="161" applyNumberFormat="0" applyProtection="0">
      <alignment vertical="center"/>
    </xf>
    <xf numFmtId="4" fontId="104" fillId="92" borderId="161" applyNumberFormat="0" applyProtection="0">
      <alignment vertical="center"/>
    </xf>
    <xf numFmtId="4" fontId="104" fillId="92" borderId="161" applyNumberFormat="0" applyProtection="0">
      <alignment vertical="center"/>
    </xf>
    <xf numFmtId="4" fontId="104" fillId="92" borderId="161" applyNumberFormat="0" applyProtection="0">
      <alignment vertical="center"/>
    </xf>
    <xf numFmtId="4" fontId="104" fillId="92" borderId="161" applyNumberFormat="0" applyProtection="0">
      <alignment vertical="center"/>
    </xf>
    <xf numFmtId="4" fontId="104" fillId="92" borderId="161" applyNumberFormat="0" applyProtection="0">
      <alignment vertical="center"/>
    </xf>
    <xf numFmtId="4" fontId="104" fillId="92" borderId="161" applyNumberFormat="0" applyProtection="0">
      <alignment vertical="center"/>
    </xf>
    <xf numFmtId="4" fontId="104" fillId="92" borderId="161" applyNumberFormat="0" applyProtection="0">
      <alignment vertical="center"/>
    </xf>
    <xf numFmtId="4" fontId="104" fillId="92" borderId="161" applyNumberFormat="0" applyProtection="0">
      <alignment vertical="center"/>
    </xf>
    <xf numFmtId="4" fontId="104" fillId="92" borderId="161" applyNumberFormat="0" applyProtection="0">
      <alignment vertical="center"/>
    </xf>
    <xf numFmtId="4" fontId="103" fillId="56" borderId="106" applyNumberFormat="0" applyProtection="0">
      <alignment vertical="center"/>
    </xf>
    <xf numFmtId="4" fontId="3" fillId="92" borderId="161" applyNumberFormat="0" applyProtection="0">
      <alignment horizontal="left" vertical="center" indent="1"/>
    </xf>
    <xf numFmtId="4" fontId="3" fillId="92" borderId="161" applyNumberFormat="0" applyProtection="0">
      <alignment horizontal="left" vertical="center" indent="1"/>
    </xf>
    <xf numFmtId="4" fontId="3" fillId="92" borderId="161" applyNumberFormat="0" applyProtection="0">
      <alignment horizontal="left" vertical="center" indent="1"/>
    </xf>
    <xf numFmtId="4" fontId="3" fillId="92" borderId="161" applyNumberFormat="0" applyProtection="0">
      <alignment horizontal="left" vertical="center" indent="1"/>
    </xf>
    <xf numFmtId="4" fontId="3" fillId="92" borderId="161" applyNumberFormat="0" applyProtection="0">
      <alignment horizontal="left" vertical="center" indent="1"/>
    </xf>
    <xf numFmtId="4" fontId="3" fillId="92" borderId="161" applyNumberFormat="0" applyProtection="0">
      <alignment horizontal="left" vertical="center" indent="1"/>
    </xf>
    <xf numFmtId="4" fontId="3" fillId="92" borderId="161" applyNumberFormat="0" applyProtection="0">
      <alignment horizontal="left" vertical="center" indent="1"/>
    </xf>
    <xf numFmtId="4" fontId="3" fillId="92" borderId="161" applyNumberFormat="0" applyProtection="0">
      <alignment horizontal="left" vertical="center" indent="1"/>
    </xf>
    <xf numFmtId="4" fontId="3" fillId="92" borderId="161" applyNumberFormat="0" applyProtection="0">
      <alignment horizontal="left" vertical="center" indent="1"/>
    </xf>
    <xf numFmtId="4" fontId="3" fillId="92" borderId="161" applyNumberFormat="0" applyProtection="0">
      <alignment horizontal="left" vertical="center" indent="1"/>
    </xf>
    <xf numFmtId="4" fontId="3" fillId="92" borderId="161" applyNumberFormat="0" applyProtection="0">
      <alignment horizontal="left" vertical="center" indent="1"/>
    </xf>
    <xf numFmtId="4" fontId="3" fillId="92" borderId="161" applyNumberFormat="0" applyProtection="0">
      <alignment horizontal="left" vertical="center" indent="1"/>
    </xf>
    <xf numFmtId="4" fontId="3" fillId="92" borderId="161" applyNumberFormat="0" applyProtection="0">
      <alignment horizontal="left" vertical="center" indent="1"/>
    </xf>
    <xf numFmtId="0" fontId="102" fillId="56" borderId="106" applyNumberFormat="0" applyProtection="0">
      <alignment horizontal="left" vertical="top" indent="1"/>
    </xf>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40" borderId="161" applyNumberFormat="0" applyProtection="0">
      <alignment horizontal="right" vertical="center"/>
    </xf>
    <xf numFmtId="4" fontId="3" fillId="40" borderId="161" applyNumberFormat="0" applyProtection="0">
      <alignment horizontal="right" vertical="center"/>
    </xf>
    <xf numFmtId="4" fontId="3" fillId="40" borderId="161" applyNumberFormat="0" applyProtection="0">
      <alignment horizontal="right" vertical="center"/>
    </xf>
    <xf numFmtId="4" fontId="3" fillId="40" borderId="161" applyNumberFormat="0" applyProtection="0">
      <alignment horizontal="right" vertical="center"/>
    </xf>
    <xf numFmtId="4" fontId="3" fillId="40" borderId="161" applyNumberFormat="0" applyProtection="0">
      <alignment horizontal="right" vertical="center"/>
    </xf>
    <xf numFmtId="4" fontId="3" fillId="40" borderId="161" applyNumberFormat="0" applyProtection="0">
      <alignment horizontal="right" vertical="center"/>
    </xf>
    <xf numFmtId="4" fontId="3" fillId="40" borderId="161" applyNumberFormat="0" applyProtection="0">
      <alignment horizontal="right" vertical="center"/>
    </xf>
    <xf numFmtId="4" fontId="3" fillId="40" borderId="161" applyNumberFormat="0" applyProtection="0">
      <alignment horizontal="right" vertical="center"/>
    </xf>
    <xf numFmtId="4" fontId="3" fillId="40" borderId="161" applyNumberFormat="0" applyProtection="0">
      <alignment horizontal="right" vertical="center"/>
    </xf>
    <xf numFmtId="4" fontId="3" fillId="40" borderId="161" applyNumberFormat="0" applyProtection="0">
      <alignment horizontal="right" vertical="center"/>
    </xf>
    <xf numFmtId="4" fontId="3" fillId="40" borderId="161" applyNumberFormat="0" applyProtection="0">
      <alignment horizontal="right" vertical="center"/>
    </xf>
    <xf numFmtId="4" fontId="3" fillId="94" borderId="161" applyNumberFormat="0" applyProtection="0">
      <alignment horizontal="right" vertical="center"/>
    </xf>
    <xf numFmtId="4" fontId="3" fillId="94" borderId="161" applyNumberFormat="0" applyProtection="0">
      <alignment horizontal="right" vertical="center"/>
    </xf>
    <xf numFmtId="4" fontId="3" fillId="94" borderId="161" applyNumberFormat="0" applyProtection="0">
      <alignment horizontal="right" vertical="center"/>
    </xf>
    <xf numFmtId="4" fontId="3" fillId="94" borderId="161" applyNumberFormat="0" applyProtection="0">
      <alignment horizontal="right" vertical="center"/>
    </xf>
    <xf numFmtId="4" fontId="3" fillId="94" borderId="161" applyNumberFormat="0" applyProtection="0">
      <alignment horizontal="right" vertical="center"/>
    </xf>
    <xf numFmtId="4" fontId="3" fillId="94" borderId="161" applyNumberFormat="0" applyProtection="0">
      <alignment horizontal="right" vertical="center"/>
    </xf>
    <xf numFmtId="4" fontId="3" fillId="94" borderId="161" applyNumberFormat="0" applyProtection="0">
      <alignment horizontal="right" vertical="center"/>
    </xf>
    <xf numFmtId="4" fontId="3" fillId="94" borderId="161" applyNumberFormat="0" applyProtection="0">
      <alignment horizontal="right" vertical="center"/>
    </xf>
    <xf numFmtId="4" fontId="3" fillId="94" borderId="161" applyNumberFormat="0" applyProtection="0">
      <alignment horizontal="right" vertical="center"/>
    </xf>
    <xf numFmtId="4" fontId="3" fillId="94" borderId="161" applyNumberFormat="0" applyProtection="0">
      <alignment horizontal="right" vertical="center"/>
    </xf>
    <xf numFmtId="4" fontId="3" fillId="94" borderId="161" applyNumberFormat="0" applyProtection="0">
      <alignment horizontal="right" vertical="center"/>
    </xf>
    <xf numFmtId="4" fontId="3" fillId="47" borderId="161" applyNumberFormat="0" applyProtection="0">
      <alignment horizontal="right" vertical="center"/>
    </xf>
    <xf numFmtId="4" fontId="3" fillId="47" borderId="161" applyNumberFormat="0" applyProtection="0">
      <alignment horizontal="right" vertical="center"/>
    </xf>
    <xf numFmtId="4" fontId="3" fillId="47" borderId="161" applyNumberFormat="0" applyProtection="0">
      <alignment horizontal="right" vertical="center"/>
    </xf>
    <xf numFmtId="4" fontId="3" fillId="47" borderId="161" applyNumberFormat="0" applyProtection="0">
      <alignment horizontal="right" vertical="center"/>
    </xf>
    <xf numFmtId="4" fontId="3" fillId="47" borderId="161" applyNumberFormat="0" applyProtection="0">
      <alignment horizontal="right" vertical="center"/>
    </xf>
    <xf numFmtId="4" fontId="3" fillId="47" borderId="161" applyNumberFormat="0" applyProtection="0">
      <alignment horizontal="right" vertical="center"/>
    </xf>
    <xf numFmtId="4" fontId="3" fillId="47" borderId="161" applyNumberFormat="0" applyProtection="0">
      <alignment horizontal="right" vertical="center"/>
    </xf>
    <xf numFmtId="4" fontId="3" fillId="47" borderId="161" applyNumberFormat="0" applyProtection="0">
      <alignment horizontal="right" vertical="center"/>
    </xf>
    <xf numFmtId="4" fontId="3" fillId="47" borderId="161" applyNumberFormat="0" applyProtection="0">
      <alignment horizontal="right" vertical="center"/>
    </xf>
    <xf numFmtId="4" fontId="3" fillId="47" borderId="161" applyNumberFormat="0" applyProtection="0">
      <alignment horizontal="right" vertical="center"/>
    </xf>
    <xf numFmtId="4" fontId="3" fillId="47" borderId="161" applyNumberFormat="0" applyProtection="0">
      <alignment horizontal="right" vertical="center"/>
    </xf>
    <xf numFmtId="4" fontId="3" fillId="50" borderId="161" applyNumberFormat="0" applyProtection="0">
      <alignment horizontal="right" vertical="center"/>
    </xf>
    <xf numFmtId="4" fontId="3" fillId="50" borderId="161" applyNumberFormat="0" applyProtection="0">
      <alignment horizontal="right" vertical="center"/>
    </xf>
    <xf numFmtId="4" fontId="3" fillId="50" borderId="161" applyNumberFormat="0" applyProtection="0">
      <alignment horizontal="right" vertical="center"/>
    </xf>
    <xf numFmtId="4" fontId="3" fillId="50" borderId="161" applyNumberFormat="0" applyProtection="0">
      <alignment horizontal="right" vertical="center"/>
    </xf>
    <xf numFmtId="4" fontId="3" fillId="50" borderId="161" applyNumberFormat="0" applyProtection="0">
      <alignment horizontal="right" vertical="center"/>
    </xf>
    <xf numFmtId="4" fontId="3" fillId="50" borderId="161" applyNumberFormat="0" applyProtection="0">
      <alignment horizontal="right" vertical="center"/>
    </xf>
    <xf numFmtId="4" fontId="3" fillId="50" borderId="161" applyNumberFormat="0" applyProtection="0">
      <alignment horizontal="right" vertical="center"/>
    </xf>
    <xf numFmtId="4" fontId="3" fillId="50" borderId="161" applyNumberFormat="0" applyProtection="0">
      <alignment horizontal="right" vertical="center"/>
    </xf>
    <xf numFmtId="4" fontId="3" fillId="50" borderId="161" applyNumberFormat="0" applyProtection="0">
      <alignment horizontal="right" vertical="center"/>
    </xf>
    <xf numFmtId="4" fontId="3" fillId="50" borderId="161" applyNumberFormat="0" applyProtection="0">
      <alignment horizontal="right" vertical="center"/>
    </xf>
    <xf numFmtId="4" fontId="3" fillId="50" borderId="161" applyNumberFormat="0" applyProtection="0">
      <alignment horizontal="right" vertical="center"/>
    </xf>
    <xf numFmtId="4" fontId="3" fillId="54" borderId="161" applyNumberFormat="0" applyProtection="0">
      <alignment horizontal="right" vertical="center"/>
    </xf>
    <xf numFmtId="4" fontId="3" fillId="54" borderId="161" applyNumberFormat="0" applyProtection="0">
      <alignment horizontal="right" vertical="center"/>
    </xf>
    <xf numFmtId="4" fontId="3" fillId="54" borderId="161" applyNumberFormat="0" applyProtection="0">
      <alignment horizontal="right" vertical="center"/>
    </xf>
    <xf numFmtId="4" fontId="3" fillId="54" borderId="161" applyNumberFormat="0" applyProtection="0">
      <alignment horizontal="right" vertical="center"/>
    </xf>
    <xf numFmtId="4" fontId="3" fillId="54" borderId="161" applyNumberFormat="0" applyProtection="0">
      <alignment horizontal="right" vertical="center"/>
    </xf>
    <xf numFmtId="4" fontId="3" fillId="54" borderId="161" applyNumberFormat="0" applyProtection="0">
      <alignment horizontal="right" vertical="center"/>
    </xf>
    <xf numFmtId="4" fontId="3" fillId="54" borderId="161" applyNumberFormat="0" applyProtection="0">
      <alignment horizontal="right" vertical="center"/>
    </xf>
    <xf numFmtId="4" fontId="3" fillId="54" borderId="161" applyNumberFormat="0" applyProtection="0">
      <alignment horizontal="right" vertical="center"/>
    </xf>
    <xf numFmtId="4" fontId="3" fillId="54" borderId="161" applyNumberFormat="0" applyProtection="0">
      <alignment horizontal="right" vertical="center"/>
    </xf>
    <xf numFmtId="4" fontId="3" fillId="54" borderId="161" applyNumberFormat="0" applyProtection="0">
      <alignment horizontal="right" vertical="center"/>
    </xf>
    <xf numFmtId="4" fontId="3" fillId="54" borderId="161" applyNumberFormat="0" applyProtection="0">
      <alignment horizontal="right" vertical="center"/>
    </xf>
    <xf numFmtId="4" fontId="3" fillId="53" borderId="161" applyNumberFormat="0" applyProtection="0">
      <alignment horizontal="right" vertical="center"/>
    </xf>
    <xf numFmtId="4" fontId="3" fillId="53" borderId="161" applyNumberFormat="0" applyProtection="0">
      <alignment horizontal="right" vertical="center"/>
    </xf>
    <xf numFmtId="4" fontId="3" fillId="53" borderId="161" applyNumberFormat="0" applyProtection="0">
      <alignment horizontal="right" vertical="center"/>
    </xf>
    <xf numFmtId="4" fontId="3" fillId="53" borderId="161" applyNumberFormat="0" applyProtection="0">
      <alignment horizontal="right" vertical="center"/>
    </xf>
    <xf numFmtId="4" fontId="3" fillId="53" borderId="161" applyNumberFormat="0" applyProtection="0">
      <alignment horizontal="right" vertical="center"/>
    </xf>
    <xf numFmtId="4" fontId="3" fillId="53" borderId="161" applyNumberFormat="0" applyProtection="0">
      <alignment horizontal="right" vertical="center"/>
    </xf>
    <xf numFmtId="4" fontId="3" fillId="53" borderId="161" applyNumberFormat="0" applyProtection="0">
      <alignment horizontal="right" vertical="center"/>
    </xf>
    <xf numFmtId="4" fontId="3" fillId="53" borderId="161" applyNumberFormat="0" applyProtection="0">
      <alignment horizontal="right" vertical="center"/>
    </xf>
    <xf numFmtId="4" fontId="3" fillId="53" borderId="161" applyNumberFormat="0" applyProtection="0">
      <alignment horizontal="right" vertical="center"/>
    </xf>
    <xf numFmtId="4" fontId="3" fillId="53" borderId="161" applyNumberFormat="0" applyProtection="0">
      <alignment horizontal="right" vertical="center"/>
    </xf>
    <xf numFmtId="4" fontId="3" fillId="53" borderId="161" applyNumberFormat="0" applyProtection="0">
      <alignment horizontal="right" vertical="center"/>
    </xf>
    <xf numFmtId="4" fontId="3" fillId="95" borderId="161" applyNumberFormat="0" applyProtection="0">
      <alignment horizontal="right" vertical="center"/>
    </xf>
    <xf numFmtId="4" fontId="3" fillId="95" borderId="161" applyNumberFormat="0" applyProtection="0">
      <alignment horizontal="right" vertical="center"/>
    </xf>
    <xf numFmtId="4" fontId="3" fillId="95" borderId="161" applyNumberFormat="0" applyProtection="0">
      <alignment horizontal="right" vertical="center"/>
    </xf>
    <xf numFmtId="4" fontId="3" fillId="95" borderId="161" applyNumberFormat="0" applyProtection="0">
      <alignment horizontal="right" vertical="center"/>
    </xf>
    <xf numFmtId="4" fontId="3" fillId="95" borderId="161" applyNumberFormat="0" applyProtection="0">
      <alignment horizontal="right" vertical="center"/>
    </xf>
    <xf numFmtId="4" fontId="3" fillId="95" borderId="161" applyNumberFormat="0" applyProtection="0">
      <alignment horizontal="right" vertical="center"/>
    </xf>
    <xf numFmtId="4" fontId="3" fillId="95" borderId="161" applyNumberFormat="0" applyProtection="0">
      <alignment horizontal="right" vertical="center"/>
    </xf>
    <xf numFmtId="4" fontId="3" fillId="95" borderId="161" applyNumberFormat="0" applyProtection="0">
      <alignment horizontal="right" vertical="center"/>
    </xf>
    <xf numFmtId="4" fontId="3" fillId="95" borderId="161" applyNumberFormat="0" applyProtection="0">
      <alignment horizontal="right" vertical="center"/>
    </xf>
    <xf numFmtId="4" fontId="3" fillId="95" borderId="161" applyNumberFormat="0" applyProtection="0">
      <alignment horizontal="right" vertical="center"/>
    </xf>
    <xf numFmtId="4" fontId="3" fillId="95" borderId="161" applyNumberFormat="0" applyProtection="0">
      <alignment horizontal="right" vertical="center"/>
    </xf>
    <xf numFmtId="4" fontId="3" fillId="46" borderId="161" applyNumberFormat="0" applyProtection="0">
      <alignment horizontal="right" vertical="center"/>
    </xf>
    <xf numFmtId="4" fontId="3" fillId="46" borderId="161" applyNumberFormat="0" applyProtection="0">
      <alignment horizontal="right" vertical="center"/>
    </xf>
    <xf numFmtId="4" fontId="3" fillId="46" borderId="161" applyNumberFormat="0" applyProtection="0">
      <alignment horizontal="right" vertical="center"/>
    </xf>
    <xf numFmtId="4" fontId="3" fillId="46" borderId="161" applyNumberFormat="0" applyProtection="0">
      <alignment horizontal="right" vertical="center"/>
    </xf>
    <xf numFmtId="4" fontId="3" fillId="46" borderId="161" applyNumberFormat="0" applyProtection="0">
      <alignment horizontal="right" vertical="center"/>
    </xf>
    <xf numFmtId="4" fontId="3" fillId="46" borderId="161" applyNumberFormat="0" applyProtection="0">
      <alignment horizontal="right" vertical="center"/>
    </xf>
    <xf numFmtId="4" fontId="3" fillId="46" borderId="161" applyNumberFormat="0" applyProtection="0">
      <alignment horizontal="right" vertical="center"/>
    </xf>
    <xf numFmtId="4" fontId="3" fillId="46" borderId="161" applyNumberFormat="0" applyProtection="0">
      <alignment horizontal="right" vertical="center"/>
    </xf>
    <xf numFmtId="4" fontId="3" fillId="46" borderId="161" applyNumberFormat="0" applyProtection="0">
      <alignment horizontal="right" vertical="center"/>
    </xf>
    <xf numFmtId="4" fontId="3" fillId="46" borderId="161" applyNumberFormat="0" applyProtection="0">
      <alignment horizontal="right" vertical="center"/>
    </xf>
    <xf numFmtId="4" fontId="3" fillId="46" borderId="161" applyNumberFormat="0" applyProtection="0">
      <alignment horizontal="right" vertical="center"/>
    </xf>
    <xf numFmtId="4" fontId="3" fillId="93" borderId="161" applyNumberFormat="0" applyProtection="0">
      <alignment horizontal="right" vertical="center"/>
    </xf>
    <xf numFmtId="4" fontId="3" fillId="93" borderId="161" applyNumberFormat="0" applyProtection="0">
      <alignment horizontal="right" vertical="center"/>
    </xf>
    <xf numFmtId="4" fontId="3" fillId="93" borderId="161" applyNumberFormat="0" applyProtection="0">
      <alignment horizontal="right" vertical="center"/>
    </xf>
    <xf numFmtId="4" fontId="3" fillId="93" borderId="161" applyNumberFormat="0" applyProtection="0">
      <alignment horizontal="right" vertical="center"/>
    </xf>
    <xf numFmtId="4" fontId="3" fillId="93" borderId="161" applyNumberFormat="0" applyProtection="0">
      <alignment horizontal="right" vertical="center"/>
    </xf>
    <xf numFmtId="4" fontId="3" fillId="93" borderId="161" applyNumberFormat="0" applyProtection="0">
      <alignment horizontal="right" vertical="center"/>
    </xf>
    <xf numFmtId="4" fontId="3" fillId="93" borderId="161" applyNumberFormat="0" applyProtection="0">
      <alignment horizontal="right" vertical="center"/>
    </xf>
    <xf numFmtId="4" fontId="3" fillId="93" borderId="161" applyNumberFormat="0" applyProtection="0">
      <alignment horizontal="right" vertical="center"/>
    </xf>
    <xf numFmtId="4" fontId="3" fillId="93" borderId="161" applyNumberFormat="0" applyProtection="0">
      <alignment horizontal="right" vertical="center"/>
    </xf>
    <xf numFmtId="4" fontId="3" fillId="93" borderId="161" applyNumberFormat="0" applyProtection="0">
      <alignment horizontal="right" vertical="center"/>
    </xf>
    <xf numFmtId="4" fontId="3" fillId="93" borderId="161" applyNumberFormat="0" applyProtection="0">
      <alignment horizontal="right" vertical="center"/>
    </xf>
    <xf numFmtId="0" fontId="3" fillId="3" borderId="161" applyNumberFormat="0" applyProtection="0">
      <alignment horizontal="left" vertical="center" indent="1"/>
    </xf>
    <xf numFmtId="0" fontId="3" fillId="3" borderId="161" applyNumberFormat="0" applyProtection="0">
      <alignment horizontal="left" vertical="center" indent="1"/>
    </xf>
    <xf numFmtId="0" fontId="3" fillId="3" borderId="161" applyNumberFormat="0" applyProtection="0">
      <alignment horizontal="left" vertical="center" indent="1"/>
    </xf>
    <xf numFmtId="0" fontId="3" fillId="3" borderId="161" applyNumberFormat="0" applyProtection="0">
      <alignment horizontal="left" vertical="center" indent="1"/>
    </xf>
    <xf numFmtId="0" fontId="3" fillId="3" borderId="161" applyNumberFormat="0" applyProtection="0">
      <alignment horizontal="left" vertical="center" indent="1"/>
    </xf>
    <xf numFmtId="0" fontId="3" fillId="3" borderId="161" applyNumberFormat="0" applyProtection="0">
      <alignment horizontal="left" vertical="center" indent="1"/>
    </xf>
    <xf numFmtId="0" fontId="3" fillId="3" borderId="161" applyNumberFormat="0" applyProtection="0">
      <alignment horizontal="left" vertical="center" indent="1"/>
    </xf>
    <xf numFmtId="0" fontId="3" fillId="3" borderId="161" applyNumberFormat="0" applyProtection="0">
      <alignment horizontal="left" vertical="center" indent="1"/>
    </xf>
    <xf numFmtId="0" fontId="3" fillId="3" borderId="161" applyNumberFormat="0" applyProtection="0">
      <alignment horizontal="left" vertical="center" indent="1"/>
    </xf>
    <xf numFmtId="0" fontId="3" fillId="3" borderId="161" applyNumberFormat="0" applyProtection="0">
      <alignment horizontal="left" vertical="center" indent="1"/>
    </xf>
    <xf numFmtId="0" fontId="3" fillId="3" borderId="161" applyNumberFormat="0" applyProtection="0">
      <alignment horizontal="left" vertical="center" indent="1"/>
    </xf>
    <xf numFmtId="0" fontId="3" fillId="3" borderId="161" applyNumberFormat="0" applyProtection="0">
      <alignment horizontal="left" vertical="center" indent="1"/>
    </xf>
    <xf numFmtId="0" fontId="3" fillId="3" borderId="161" applyNumberFormat="0" applyProtection="0">
      <alignment horizontal="left" vertical="center" indent="1"/>
    </xf>
    <xf numFmtId="0" fontId="3" fillId="4" borderId="161" applyNumberFormat="0" applyProtection="0">
      <alignment horizontal="left" vertical="center" indent="1"/>
    </xf>
    <xf numFmtId="0" fontId="3" fillId="4" borderId="161" applyNumberFormat="0" applyProtection="0">
      <alignment horizontal="left" vertical="center" indent="1"/>
    </xf>
    <xf numFmtId="0" fontId="3" fillId="4" borderId="161" applyNumberFormat="0" applyProtection="0">
      <alignment horizontal="left" vertical="center" indent="1"/>
    </xf>
    <xf numFmtId="0" fontId="3" fillId="4" borderId="161" applyNumberFormat="0" applyProtection="0">
      <alignment horizontal="left" vertical="center" indent="1"/>
    </xf>
    <xf numFmtId="0" fontId="3" fillId="4" borderId="161" applyNumberFormat="0" applyProtection="0">
      <alignment horizontal="left" vertical="center" indent="1"/>
    </xf>
    <xf numFmtId="0" fontId="3" fillId="4" borderId="161" applyNumberFormat="0" applyProtection="0">
      <alignment horizontal="left" vertical="center" indent="1"/>
    </xf>
    <xf numFmtId="0" fontId="3" fillId="4" borderId="161" applyNumberFormat="0" applyProtection="0">
      <alignment horizontal="left" vertical="center" indent="1"/>
    </xf>
    <xf numFmtId="0" fontId="3" fillId="4" borderId="161" applyNumberFormat="0" applyProtection="0">
      <alignment horizontal="left" vertical="center" indent="1"/>
    </xf>
    <xf numFmtId="0" fontId="3" fillId="4" borderId="161" applyNumberFormat="0" applyProtection="0">
      <alignment horizontal="left" vertical="center" indent="1"/>
    </xf>
    <xf numFmtId="0" fontId="3" fillId="4" borderId="161" applyNumberFormat="0" applyProtection="0">
      <alignment horizontal="left" vertical="center" indent="1"/>
    </xf>
    <xf numFmtId="0" fontId="3" fillId="4" borderId="161" applyNumberFormat="0" applyProtection="0">
      <alignment horizontal="left" vertical="center" indent="1"/>
    </xf>
    <xf numFmtId="0" fontId="3" fillId="4" borderId="161" applyNumberFormat="0" applyProtection="0">
      <alignment horizontal="left" vertical="center" indent="1"/>
    </xf>
    <xf numFmtId="0" fontId="3" fillId="4" borderId="161" applyNumberFormat="0" applyProtection="0">
      <alignment horizontal="left" vertical="center" indent="1"/>
    </xf>
    <xf numFmtId="0" fontId="3" fillId="5" borderId="161" applyNumberFormat="0" applyProtection="0">
      <alignment horizontal="left" vertical="center" indent="1"/>
    </xf>
    <xf numFmtId="0" fontId="3" fillId="5" borderId="161" applyNumberFormat="0" applyProtection="0">
      <alignment horizontal="left" vertical="center" indent="1"/>
    </xf>
    <xf numFmtId="0" fontId="3" fillId="5" borderId="161" applyNumberFormat="0" applyProtection="0">
      <alignment horizontal="left" vertical="center" indent="1"/>
    </xf>
    <xf numFmtId="0" fontId="3" fillId="5" borderId="161" applyNumberFormat="0" applyProtection="0">
      <alignment horizontal="left" vertical="center" indent="1"/>
    </xf>
    <xf numFmtId="0" fontId="3" fillId="5" borderId="161" applyNumberFormat="0" applyProtection="0">
      <alignment horizontal="left" vertical="center" indent="1"/>
    </xf>
    <xf numFmtId="0" fontId="3" fillId="5" borderId="161" applyNumberFormat="0" applyProtection="0">
      <alignment horizontal="left" vertical="center" indent="1"/>
    </xf>
    <xf numFmtId="0" fontId="3" fillId="5" borderId="161" applyNumberFormat="0" applyProtection="0">
      <alignment horizontal="left" vertical="center" indent="1"/>
    </xf>
    <xf numFmtId="0" fontId="3" fillId="5" borderId="161" applyNumberFormat="0" applyProtection="0">
      <alignment horizontal="left" vertical="center" indent="1"/>
    </xf>
    <xf numFmtId="0" fontId="3" fillId="5" borderId="161" applyNumberFormat="0" applyProtection="0">
      <alignment horizontal="left" vertical="center" indent="1"/>
    </xf>
    <xf numFmtId="0" fontId="3" fillId="5" borderId="161" applyNumberFormat="0" applyProtection="0">
      <alignment horizontal="left" vertical="center" indent="1"/>
    </xf>
    <xf numFmtId="0" fontId="3" fillId="5" borderId="161" applyNumberFormat="0" applyProtection="0">
      <alignment horizontal="left" vertical="center" indent="1"/>
    </xf>
    <xf numFmtId="0" fontId="3" fillId="5" borderId="161" applyNumberFormat="0" applyProtection="0">
      <alignment horizontal="left" vertical="center" indent="1"/>
    </xf>
    <xf numFmtId="0" fontId="3" fillId="5" borderId="161" applyNumberFormat="0" applyProtection="0">
      <alignment horizontal="left" vertical="center" indent="1"/>
    </xf>
    <xf numFmtId="0" fontId="3" fillId="6" borderId="161" applyNumberFormat="0" applyProtection="0">
      <alignment horizontal="left" vertical="center" indent="1"/>
    </xf>
    <xf numFmtId="0" fontId="3" fillId="6" borderId="161" applyNumberFormat="0" applyProtection="0">
      <alignment horizontal="left" vertical="center" indent="1"/>
    </xf>
    <xf numFmtId="0" fontId="3" fillId="6" borderId="161" applyNumberFormat="0" applyProtection="0">
      <alignment horizontal="left" vertical="center" indent="1"/>
    </xf>
    <xf numFmtId="0" fontId="3" fillId="6" borderId="161" applyNumberFormat="0" applyProtection="0">
      <alignment horizontal="left" vertical="center" indent="1"/>
    </xf>
    <xf numFmtId="0" fontId="3" fillId="6" borderId="161" applyNumberFormat="0" applyProtection="0">
      <alignment horizontal="left" vertical="center" indent="1"/>
    </xf>
    <xf numFmtId="0" fontId="3" fillId="6" borderId="161" applyNumberFormat="0" applyProtection="0">
      <alignment horizontal="left" vertical="center" indent="1"/>
    </xf>
    <xf numFmtId="0" fontId="3" fillId="6" borderId="161" applyNumberFormat="0" applyProtection="0">
      <alignment horizontal="left" vertical="center" indent="1"/>
    </xf>
    <xf numFmtId="0" fontId="3" fillId="6" borderId="161" applyNumberFormat="0" applyProtection="0">
      <alignment horizontal="left" vertical="center" indent="1"/>
    </xf>
    <xf numFmtId="0" fontId="3" fillId="6" borderId="161" applyNumberFormat="0" applyProtection="0">
      <alignment horizontal="left" vertical="center" indent="1"/>
    </xf>
    <xf numFmtId="0" fontId="3" fillId="6" borderId="161" applyNumberFormat="0" applyProtection="0">
      <alignment horizontal="left" vertical="center" indent="1"/>
    </xf>
    <xf numFmtId="0" fontId="3" fillId="6" borderId="161" applyNumberFormat="0" applyProtection="0">
      <alignment horizontal="left" vertical="center" indent="1"/>
    </xf>
    <xf numFmtId="0" fontId="3" fillId="6" borderId="161" applyNumberFormat="0" applyProtection="0">
      <alignment horizontal="left" vertical="center" indent="1"/>
    </xf>
    <xf numFmtId="0" fontId="3" fillId="6" borderId="161" applyNumberFormat="0" applyProtection="0">
      <alignment horizontal="left" vertical="center" indent="1"/>
    </xf>
    <xf numFmtId="4" fontId="106" fillId="57" borderId="106" applyNumberFormat="0" applyProtection="0">
      <alignment vertical="center"/>
    </xf>
    <xf numFmtId="4" fontId="109" fillId="57" borderId="106" applyNumberFormat="0" applyProtection="0">
      <alignment vertical="center"/>
    </xf>
    <xf numFmtId="4" fontId="106" fillId="57" borderId="106" applyNumberFormat="0" applyProtection="0">
      <alignment horizontal="left" vertical="center" indent="1"/>
    </xf>
    <xf numFmtId="0" fontId="106" fillId="57" borderId="106" applyNumberFormat="0" applyProtection="0">
      <alignment horizontal="left" vertical="top" indent="1"/>
    </xf>
    <xf numFmtId="4" fontId="3" fillId="0" borderId="161" applyNumberFormat="0" applyProtection="0">
      <alignment horizontal="right" vertical="center"/>
    </xf>
    <xf numFmtId="4" fontId="3" fillId="0" borderId="161" applyNumberFormat="0" applyProtection="0">
      <alignment horizontal="right" vertical="center"/>
    </xf>
    <xf numFmtId="4" fontId="3" fillId="0" borderId="161" applyNumberFormat="0" applyProtection="0">
      <alignment horizontal="right" vertical="center"/>
    </xf>
    <xf numFmtId="4" fontId="3" fillId="0" borderId="161" applyNumberFormat="0" applyProtection="0">
      <alignment horizontal="right" vertical="center"/>
    </xf>
    <xf numFmtId="4" fontId="3" fillId="0" borderId="161" applyNumberFormat="0" applyProtection="0">
      <alignment horizontal="right" vertical="center"/>
    </xf>
    <xf numFmtId="4" fontId="3" fillId="0" borderId="161" applyNumberFormat="0" applyProtection="0">
      <alignment horizontal="right" vertical="center"/>
    </xf>
    <xf numFmtId="4" fontId="3" fillId="0" borderId="161" applyNumberFormat="0" applyProtection="0">
      <alignment horizontal="right" vertical="center"/>
    </xf>
    <xf numFmtId="4" fontId="3" fillId="0" borderId="161" applyNumberFormat="0" applyProtection="0">
      <alignment horizontal="right" vertical="center"/>
    </xf>
    <xf numFmtId="4" fontId="3" fillId="0" borderId="161" applyNumberFormat="0" applyProtection="0">
      <alignment horizontal="right" vertical="center"/>
    </xf>
    <xf numFmtId="4" fontId="3" fillId="0" borderId="161" applyNumberFormat="0" applyProtection="0">
      <alignment horizontal="right" vertical="center"/>
    </xf>
    <xf numFmtId="4" fontId="3" fillId="0" borderId="161" applyNumberFormat="0" applyProtection="0">
      <alignment horizontal="right" vertical="center"/>
    </xf>
    <xf numFmtId="4" fontId="3" fillId="0" borderId="161" applyNumberFormat="0" applyProtection="0">
      <alignment horizontal="right" vertical="center"/>
    </xf>
    <xf numFmtId="4" fontId="3" fillId="0" borderId="161" applyNumberFormat="0" applyProtection="0">
      <alignment horizontal="right" vertical="center"/>
    </xf>
    <xf numFmtId="4" fontId="3" fillId="0" borderId="161" applyNumberFormat="0" applyProtection="0">
      <alignment horizontal="right" vertical="center"/>
    </xf>
    <xf numFmtId="4" fontId="3" fillId="0" borderId="161" applyNumberFormat="0" applyProtection="0">
      <alignment horizontal="right" vertical="center"/>
    </xf>
    <xf numFmtId="4" fontId="3" fillId="0" borderId="161" applyNumberFormat="0" applyProtection="0">
      <alignment horizontal="right" vertical="center"/>
    </xf>
    <xf numFmtId="4" fontId="104" fillId="11" borderId="161" applyNumberFormat="0" applyProtection="0">
      <alignment horizontal="right" vertical="center"/>
    </xf>
    <xf numFmtId="4" fontId="104" fillId="11" borderId="161" applyNumberFormat="0" applyProtection="0">
      <alignment horizontal="right" vertical="center"/>
    </xf>
    <xf numFmtId="4" fontId="104" fillId="11" borderId="161" applyNumberFormat="0" applyProtection="0">
      <alignment horizontal="right" vertical="center"/>
    </xf>
    <xf numFmtId="4" fontId="104" fillId="11" borderId="161" applyNumberFormat="0" applyProtection="0">
      <alignment horizontal="right" vertical="center"/>
    </xf>
    <xf numFmtId="4" fontId="104" fillId="11" borderId="161" applyNumberFormat="0" applyProtection="0">
      <alignment horizontal="right" vertical="center"/>
    </xf>
    <xf numFmtId="4" fontId="104" fillId="11" borderId="161" applyNumberFormat="0" applyProtection="0">
      <alignment horizontal="right" vertical="center"/>
    </xf>
    <xf numFmtId="4" fontId="104" fillId="11" borderId="161" applyNumberFormat="0" applyProtection="0">
      <alignment horizontal="right" vertical="center"/>
    </xf>
    <xf numFmtId="4" fontId="104" fillId="11" borderId="161" applyNumberFormat="0" applyProtection="0">
      <alignment horizontal="right" vertical="center"/>
    </xf>
    <xf numFmtId="4" fontId="104" fillId="11" borderId="161" applyNumberFormat="0" applyProtection="0">
      <alignment horizontal="right" vertical="center"/>
    </xf>
    <xf numFmtId="4" fontId="104" fillId="11" borderId="161" applyNumberFormat="0" applyProtection="0">
      <alignment horizontal="right" vertical="center"/>
    </xf>
    <xf numFmtId="4" fontId="104" fillId="11" borderId="161" applyNumberFormat="0" applyProtection="0">
      <alignment horizontal="right" vertical="center"/>
    </xf>
    <xf numFmtId="4" fontId="109" fillId="6" borderId="106" applyNumberFormat="0" applyProtection="0">
      <alignment horizontal="right" vertical="center"/>
    </xf>
    <xf numFmtId="0" fontId="8" fillId="104" borderId="97" applyNumberFormat="0" applyProtection="0">
      <alignment horizontal="left" vertical="center" indent="1"/>
    </xf>
    <xf numFmtId="0" fontId="8" fillId="104" borderId="97"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0" fontId="8" fillId="104" borderId="97" applyNumberFormat="0" applyProtection="0">
      <alignment horizontal="left" vertical="center" indent="1"/>
    </xf>
    <xf numFmtId="0" fontId="8" fillId="104" borderId="97" applyNumberFormat="0" applyProtection="0">
      <alignment horizontal="left" vertical="center" indent="1"/>
    </xf>
    <xf numFmtId="0" fontId="8" fillId="104" borderId="97" applyNumberFormat="0" applyProtection="0">
      <alignment horizontal="left" vertical="center" indent="1"/>
    </xf>
    <xf numFmtId="0" fontId="106" fillId="93" borderId="106" applyNumberFormat="0" applyProtection="0">
      <alignment horizontal="left" vertical="top" indent="1"/>
    </xf>
    <xf numFmtId="4" fontId="113" fillId="98" borderId="161" applyNumberFormat="0" applyProtection="0">
      <alignment horizontal="right" vertical="center"/>
    </xf>
    <xf numFmtId="4" fontId="113" fillId="98" borderId="161" applyNumberFormat="0" applyProtection="0">
      <alignment horizontal="right" vertical="center"/>
    </xf>
    <xf numFmtId="4" fontId="113" fillId="98" borderId="161" applyNumberFormat="0" applyProtection="0">
      <alignment horizontal="right" vertical="center"/>
    </xf>
    <xf numFmtId="4" fontId="113" fillId="98" borderId="161" applyNumberFormat="0" applyProtection="0">
      <alignment horizontal="right" vertical="center"/>
    </xf>
    <xf numFmtId="4" fontId="113" fillId="98" borderId="161" applyNumberFormat="0" applyProtection="0">
      <alignment horizontal="right" vertical="center"/>
    </xf>
    <xf numFmtId="4" fontId="113" fillId="98" borderId="161" applyNumberFormat="0" applyProtection="0">
      <alignment horizontal="right" vertical="center"/>
    </xf>
    <xf numFmtId="4" fontId="113" fillId="98" borderId="161" applyNumberFormat="0" applyProtection="0">
      <alignment horizontal="right" vertical="center"/>
    </xf>
    <xf numFmtId="4" fontId="113" fillId="98" borderId="161" applyNumberFormat="0" applyProtection="0">
      <alignment horizontal="right" vertical="center"/>
    </xf>
    <xf numFmtId="4" fontId="113" fillId="98" borderId="161" applyNumberFormat="0" applyProtection="0">
      <alignment horizontal="right" vertical="center"/>
    </xf>
    <xf numFmtId="4" fontId="113" fillId="98" borderId="161" applyNumberFormat="0" applyProtection="0">
      <alignment horizontal="right" vertical="center"/>
    </xf>
    <xf numFmtId="4" fontId="113" fillId="98" borderId="161" applyNumberFormat="0" applyProtection="0">
      <alignment horizontal="right" vertical="center"/>
    </xf>
    <xf numFmtId="4" fontId="112" fillId="6" borderId="106" applyNumberFormat="0" applyProtection="0">
      <alignment horizontal="right" vertical="center"/>
    </xf>
    <xf numFmtId="0" fontId="8" fillId="0" borderId="0"/>
    <xf numFmtId="0" fontId="8" fillId="0" borderId="0"/>
    <xf numFmtId="0" fontId="8" fillId="0" borderId="0"/>
    <xf numFmtId="0" fontId="134" fillId="17" borderId="0"/>
    <xf numFmtId="0" fontId="134" fillId="17" borderId="0"/>
    <xf numFmtId="0" fontId="134" fillId="17" borderId="0"/>
    <xf numFmtId="0" fontId="134" fillId="17" borderId="0"/>
    <xf numFmtId="0" fontId="8" fillId="0" borderId="0"/>
    <xf numFmtId="0" fontId="8" fillId="0" borderId="0"/>
    <xf numFmtId="0" fontId="8" fillId="0" borderId="0"/>
    <xf numFmtId="0" fontId="8" fillId="0" borderId="0"/>
    <xf numFmtId="0" fontId="3" fillId="17" borderId="0"/>
    <xf numFmtId="0" fontId="72" fillId="0" borderId="0" applyNumberFormat="0" applyFill="0" applyBorder="0">
      <alignment vertical="center"/>
    </xf>
    <xf numFmtId="0" fontId="135" fillId="17" borderId="0"/>
    <xf numFmtId="0" fontId="135" fillId="17" borderId="0"/>
    <xf numFmtId="0" fontId="135" fillId="17" borderId="0"/>
    <xf numFmtId="0" fontId="135" fillId="17" borderId="0"/>
    <xf numFmtId="0" fontId="135" fillId="17" borderId="0"/>
    <xf numFmtId="164" fontId="1" fillId="0" borderId="0" applyFont="0" applyFill="0" applyBorder="0" applyAlignment="0" applyProtection="0"/>
    <xf numFmtId="164" fontId="2" fillId="0" borderId="0" applyFont="0" applyFill="0" applyBorder="0" applyAlignment="0" applyProtection="0"/>
    <xf numFmtId="41" fontId="1" fillId="0" borderId="0" applyFont="0" applyFill="0" applyBorder="0" applyAlignment="0" applyProtection="0"/>
    <xf numFmtId="0" fontId="136" fillId="0" borderId="170" applyNumberFormat="0" applyFill="0" applyAlignment="0" applyProtection="0"/>
    <xf numFmtId="0" fontId="137" fillId="0" borderId="171" applyNumberFormat="0" applyFill="0" applyAlignment="0" applyProtection="0"/>
    <xf numFmtId="0" fontId="138" fillId="0" borderId="172" applyNumberFormat="0" applyFill="0" applyAlignment="0" applyProtection="0"/>
    <xf numFmtId="0" fontId="138" fillId="0" borderId="0" applyNumberFormat="0" applyFill="0" applyBorder="0" applyAlignment="0" applyProtection="0"/>
    <xf numFmtId="0" fontId="139" fillId="105" borderId="0" applyNumberFormat="0" applyBorder="0" applyAlignment="0" applyProtection="0"/>
    <xf numFmtId="0" fontId="140" fillId="106" borderId="0" applyNumberFormat="0" applyBorder="0" applyAlignment="0" applyProtection="0"/>
    <xf numFmtId="0" fontId="141" fillId="108" borderId="173" applyNumberFormat="0" applyAlignment="0" applyProtection="0"/>
    <xf numFmtId="0" fontId="142" fillId="109" borderId="174" applyNumberFormat="0" applyAlignment="0" applyProtection="0"/>
    <xf numFmtId="0" fontId="143" fillId="109" borderId="173" applyNumberFormat="0" applyAlignment="0" applyProtection="0"/>
    <xf numFmtId="0" fontId="144" fillId="0" borderId="175" applyNumberFormat="0" applyFill="0" applyAlignment="0" applyProtection="0"/>
    <xf numFmtId="0" fontId="145" fillId="110" borderId="176" applyNumberFormat="0" applyAlignment="0" applyProtection="0"/>
    <xf numFmtId="0" fontId="146" fillId="0" borderId="0" applyNumberFormat="0" applyFill="0" applyBorder="0" applyAlignment="0" applyProtection="0"/>
    <xf numFmtId="0" fontId="1" fillId="103" borderId="169" applyNumberFormat="0" applyFont="0" applyAlignment="0" applyProtection="0"/>
    <xf numFmtId="0" fontId="55" fillId="0" borderId="0" applyNumberFormat="0" applyFill="0" applyBorder="0" applyAlignment="0" applyProtection="0"/>
    <xf numFmtId="0" fontId="127" fillId="0" borderId="177" applyNumberFormat="0" applyFill="0" applyAlignment="0" applyProtection="0"/>
    <xf numFmtId="0" fontId="56" fillId="111"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56" fillId="11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56" fillId="113"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6" fillId="114"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56" fillId="115"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6" fillId="116"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76" fillId="39" borderId="0" applyNumberFormat="0" applyBorder="0" applyAlignment="0" applyProtection="0"/>
    <xf numFmtId="0" fontId="1" fillId="39" borderId="0" applyNumberFormat="0" applyBorder="0" applyAlignment="0" applyProtection="0"/>
    <xf numFmtId="0" fontId="106" fillId="93" borderId="0" applyNumberFormat="0" applyBorder="0" applyAlignment="0" applyProtection="0"/>
    <xf numFmtId="0" fontId="106" fillId="93" borderId="0" applyNumberFormat="0" applyBorder="0" applyAlignment="0" applyProtection="0"/>
    <xf numFmtId="0" fontId="76" fillId="39" borderId="0" applyNumberFormat="0" applyBorder="0" applyAlignment="0" applyProtection="0"/>
    <xf numFmtId="0" fontId="76" fillId="39" borderId="0" applyNumberFormat="0" applyBorder="0" applyAlignment="0" applyProtection="0"/>
    <xf numFmtId="0" fontId="76" fillId="40" borderId="0" applyNumberFormat="0" applyBorder="0" applyAlignment="0" applyProtection="0"/>
    <xf numFmtId="0" fontId="1" fillId="40" borderId="0" applyNumberFormat="0" applyBorder="0" applyAlignment="0" applyProtection="0"/>
    <xf numFmtId="0" fontId="106" fillId="45" borderId="0" applyNumberFormat="0" applyBorder="0" applyAlignment="0" applyProtection="0"/>
    <xf numFmtId="0" fontId="106" fillId="45" borderId="0" applyNumberFormat="0" applyBorder="0" applyAlignment="0" applyProtection="0"/>
    <xf numFmtId="0" fontId="76" fillId="40" borderId="0" applyNumberFormat="0" applyBorder="0" applyAlignment="0" applyProtection="0"/>
    <xf numFmtId="0" fontId="76" fillId="40" borderId="0" applyNumberFormat="0" applyBorder="0" applyAlignment="0" applyProtection="0"/>
    <xf numFmtId="0" fontId="76" fillId="41" borderId="0" applyNumberFormat="0" applyBorder="0" applyAlignment="0" applyProtection="0"/>
    <xf numFmtId="0" fontId="1" fillId="41" borderId="0" applyNumberFormat="0" applyBorder="0" applyAlignment="0" applyProtection="0"/>
    <xf numFmtId="0" fontId="106" fillId="57" borderId="0" applyNumberFormat="0" applyBorder="0" applyAlignment="0" applyProtection="0"/>
    <xf numFmtId="0" fontId="106" fillId="57" borderId="0" applyNumberFormat="0" applyBorder="0" applyAlignment="0" applyProtection="0"/>
    <xf numFmtId="0" fontId="76" fillId="41" borderId="0" applyNumberFormat="0" applyBorder="0" applyAlignment="0" applyProtection="0"/>
    <xf numFmtId="0" fontId="76" fillId="41" borderId="0" applyNumberFormat="0" applyBorder="0" applyAlignment="0" applyProtection="0"/>
    <xf numFmtId="0" fontId="76" fillId="42" borderId="0" applyNumberFormat="0" applyBorder="0" applyAlignment="0" applyProtection="0"/>
    <xf numFmtId="0" fontId="1" fillId="42" borderId="0" applyNumberFormat="0" applyBorder="0" applyAlignment="0" applyProtection="0"/>
    <xf numFmtId="0" fontId="106" fillId="98" borderId="0" applyNumberFormat="0" applyBorder="0" applyAlignment="0" applyProtection="0"/>
    <xf numFmtId="0" fontId="106" fillId="98" borderId="0" applyNumberFormat="0" applyBorder="0" applyAlignment="0" applyProtection="0"/>
    <xf numFmtId="0" fontId="76" fillId="42" borderId="0" applyNumberFormat="0" applyBorder="0" applyAlignment="0" applyProtection="0"/>
    <xf numFmtId="0" fontId="76" fillId="42" borderId="0" applyNumberFormat="0" applyBorder="0" applyAlignment="0" applyProtection="0"/>
    <xf numFmtId="0" fontId="106" fillId="5" borderId="0" applyNumberFormat="0" applyBorder="0" applyAlignment="0" applyProtection="0"/>
    <xf numFmtId="0" fontId="106" fillId="5" borderId="0" applyNumberFormat="0" applyBorder="0" applyAlignment="0" applyProtection="0"/>
    <xf numFmtId="0" fontId="106" fillId="40" borderId="0" applyNumberFormat="0" applyBorder="0" applyAlignment="0" applyProtection="0"/>
    <xf numFmtId="0" fontId="106" fillId="40" borderId="0" applyNumberFormat="0" applyBorder="0" applyAlignment="0" applyProtection="0"/>
    <xf numFmtId="0" fontId="106" fillId="97" borderId="0" applyNumberFormat="0" applyBorder="0" applyAlignment="0" applyProtection="0"/>
    <xf numFmtId="0" fontId="106" fillId="97" borderId="0" applyNumberFormat="0" applyBorder="0" applyAlignment="0" applyProtection="0"/>
    <xf numFmtId="0" fontId="106" fillId="45" borderId="0" applyNumberFormat="0" applyBorder="0" applyAlignment="0" applyProtection="0"/>
    <xf numFmtId="0" fontId="106" fillId="45" borderId="0" applyNumberFormat="0" applyBorder="0" applyAlignment="0" applyProtection="0"/>
    <xf numFmtId="0" fontId="76" fillId="46" borderId="0" applyNumberFormat="0" applyBorder="0" applyAlignment="0" applyProtection="0"/>
    <xf numFmtId="0" fontId="1" fillId="46" borderId="0" applyNumberFormat="0" applyBorder="0" applyAlignment="0" applyProtection="0"/>
    <xf numFmtId="0" fontId="106" fillId="53" borderId="0" applyNumberFormat="0" applyBorder="0" applyAlignment="0" applyProtection="0"/>
    <xf numFmtId="0" fontId="106" fillId="53" borderId="0" applyNumberFormat="0" applyBorder="0" applyAlignment="0" applyProtection="0"/>
    <xf numFmtId="0" fontId="76" fillId="46" borderId="0" applyNumberFormat="0" applyBorder="0" applyAlignment="0" applyProtection="0"/>
    <xf numFmtId="0" fontId="76" fillId="46" borderId="0" applyNumberFormat="0" applyBorder="0" applyAlignment="0" applyProtection="0"/>
    <xf numFmtId="0" fontId="106" fillId="3" borderId="0" applyNumberFormat="0" applyBorder="0" applyAlignment="0" applyProtection="0"/>
    <xf numFmtId="0" fontId="106" fillId="3" borderId="0" applyNumberFormat="0" applyBorder="0" applyAlignment="0" applyProtection="0"/>
    <xf numFmtId="0" fontId="106" fillId="97" borderId="0" applyNumberFormat="0" applyBorder="0" applyAlignment="0" applyProtection="0"/>
    <xf numFmtId="0" fontId="106" fillId="97" borderId="0" applyNumberFormat="0" applyBorder="0" applyAlignment="0" applyProtection="0"/>
    <xf numFmtId="0" fontId="106" fillId="44" borderId="0" applyNumberFormat="0" applyBorder="0" applyAlignment="0" applyProtection="0"/>
    <xf numFmtId="0" fontId="106" fillId="44" borderId="0" applyNumberFormat="0" applyBorder="0" applyAlignment="0" applyProtection="0"/>
    <xf numFmtId="0" fontId="147" fillId="97" borderId="0" applyNumberFormat="0" applyBorder="0" applyAlignment="0" applyProtection="0"/>
    <xf numFmtId="0" fontId="147" fillId="97" borderId="0" applyNumberFormat="0" applyBorder="0" applyAlignment="0" applyProtection="0"/>
    <xf numFmtId="0" fontId="147" fillId="45" borderId="0" applyNumberFormat="0" applyBorder="0" applyAlignment="0" applyProtection="0"/>
    <xf numFmtId="0" fontId="147" fillId="45" borderId="0" applyNumberFormat="0" applyBorder="0" applyAlignment="0" applyProtection="0"/>
    <xf numFmtId="0" fontId="77" fillId="46" borderId="0" applyNumberFormat="0" applyBorder="0" applyAlignment="0" applyProtection="0"/>
    <xf numFmtId="0" fontId="147" fillId="53" borderId="0" applyNumberFormat="0" applyBorder="0" applyAlignment="0" applyProtection="0"/>
    <xf numFmtId="0" fontId="147" fillId="53" borderId="0" applyNumberFormat="0" applyBorder="0" applyAlignment="0" applyProtection="0"/>
    <xf numFmtId="0" fontId="77" fillId="46" borderId="0" applyNumberFormat="0" applyBorder="0" applyAlignment="0" applyProtection="0"/>
    <xf numFmtId="0" fontId="77" fillId="46" borderId="0" applyNumberFormat="0" applyBorder="0" applyAlignment="0" applyProtection="0"/>
    <xf numFmtId="0" fontId="77" fillId="46" borderId="0" applyNumberFormat="0" applyBorder="0" applyAlignment="0" applyProtection="0"/>
    <xf numFmtId="0" fontId="56" fillId="46" borderId="0" applyNumberFormat="0" applyBorder="0" applyAlignment="0" applyProtection="0"/>
    <xf numFmtId="0" fontId="77" fillId="49"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77" fillId="49" borderId="0" applyNumberFormat="0" applyBorder="0" applyAlignment="0" applyProtection="0"/>
    <xf numFmtId="0" fontId="77" fillId="49" borderId="0" applyNumberFormat="0" applyBorder="0" applyAlignment="0" applyProtection="0"/>
    <xf numFmtId="0" fontId="77" fillId="49" borderId="0" applyNumberFormat="0" applyBorder="0" applyAlignment="0" applyProtection="0"/>
    <xf numFmtId="0" fontId="56" fillId="49" borderId="0" applyNumberFormat="0" applyBorder="0" applyAlignment="0" applyProtection="0"/>
    <xf numFmtId="0" fontId="147" fillId="97" borderId="0" applyNumberFormat="0" applyBorder="0" applyAlignment="0" applyProtection="0"/>
    <xf numFmtId="0" fontId="147" fillId="97" borderId="0" applyNumberFormat="0" applyBorder="0" applyAlignment="0" applyProtection="0"/>
    <xf numFmtId="0" fontId="77" fillId="50" borderId="0" applyNumberFormat="0" applyBorder="0" applyAlignment="0" applyProtection="0"/>
    <xf numFmtId="0" fontId="147" fillId="44" borderId="0" applyNumberFormat="0" applyBorder="0" applyAlignment="0" applyProtection="0"/>
    <xf numFmtId="0" fontId="147" fillId="44" borderId="0" applyNumberFormat="0" applyBorder="0" applyAlignment="0" applyProtection="0"/>
    <xf numFmtId="0" fontId="77" fillId="50" borderId="0" applyNumberFormat="0" applyBorder="0" applyAlignment="0" applyProtection="0"/>
    <xf numFmtId="0" fontId="77" fillId="50" borderId="0" applyNumberFormat="0" applyBorder="0" applyAlignment="0" applyProtection="0"/>
    <xf numFmtId="0" fontId="77" fillId="50" borderId="0" applyNumberFormat="0" applyBorder="0" applyAlignment="0" applyProtection="0"/>
    <xf numFmtId="0" fontId="56" fillId="50" borderId="0" applyNumberFormat="0" applyBorder="0" applyAlignment="0" applyProtection="0"/>
    <xf numFmtId="0" fontId="80" fillId="76" borderId="0" applyNumberFormat="0" applyBorder="0" applyAlignment="0" applyProtection="0"/>
    <xf numFmtId="0" fontId="84" fillId="78" borderId="165" applyNumberFormat="0" applyAlignment="0" applyProtection="0"/>
    <xf numFmtId="0" fontId="84" fillId="78" borderId="165" applyNumberFormat="0" applyAlignment="0" applyProtection="0"/>
    <xf numFmtId="0" fontId="83" fillId="77" borderId="161" applyNumberFormat="0" applyAlignment="0" applyProtection="0"/>
    <xf numFmtId="0" fontId="83" fillId="77" borderId="161" applyNumberFormat="0" applyAlignment="0" applyProtection="0"/>
    <xf numFmtId="0" fontId="83" fillId="77" borderId="161" applyNumberFormat="0" applyAlignment="0" applyProtection="0"/>
    <xf numFmtId="0" fontId="84" fillId="78" borderId="165" applyNumberFormat="0" applyAlignment="0" applyProtection="0"/>
    <xf numFmtId="0" fontId="84" fillId="78" borderId="165" applyNumberFormat="0" applyAlignment="0" applyProtection="0"/>
    <xf numFmtId="0" fontId="84" fillId="78" borderId="165" applyNumberFormat="0" applyAlignment="0" applyProtection="0"/>
    <xf numFmtId="0" fontId="84" fillId="78" borderId="165" applyNumberFormat="0" applyAlignment="0" applyProtection="0"/>
    <xf numFmtId="0" fontId="85" fillId="68" borderId="95" applyNumberFormat="0" applyAlignment="0" applyProtection="0"/>
    <xf numFmtId="0" fontId="86" fillId="0" borderId="104" applyNumberFormat="0" applyFill="0" applyAlignment="0" applyProtection="0"/>
    <xf numFmtId="0" fontId="79" fillId="68" borderId="0" applyNumberFormat="0" applyBorder="0" applyAlignment="0" applyProtection="0"/>
    <xf numFmtId="0" fontId="79" fillId="88" borderId="0" applyNumberFormat="0" applyBorder="0" applyAlignment="0" applyProtection="0"/>
    <xf numFmtId="0" fontId="79" fillId="89" borderId="0" applyNumberFormat="0" applyBorder="0" applyAlignment="0" applyProtection="0"/>
    <xf numFmtId="0" fontId="79" fillId="91" borderId="0" applyNumberFormat="0" applyBorder="0" applyAlignment="0" applyProtection="0"/>
    <xf numFmtId="0" fontId="91" fillId="74" borderId="165" applyNumberFormat="0" applyAlignment="0" applyProtection="0"/>
    <xf numFmtId="0" fontId="91" fillId="74" borderId="165"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1" applyNumberFormat="0" applyAlignment="0" applyProtection="0"/>
    <xf numFmtId="0" fontId="91" fillId="74" borderId="165" applyNumberFormat="0" applyAlignment="0" applyProtection="0"/>
    <xf numFmtId="0" fontId="91" fillId="74" borderId="165" applyNumberFormat="0" applyAlignment="0" applyProtection="0"/>
    <xf numFmtId="0" fontId="91" fillId="74" borderId="165" applyNumberFormat="0" applyAlignment="0" applyProtection="0"/>
    <xf numFmtId="0" fontId="91" fillId="74" borderId="165" applyNumberFormat="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0" fontId="94" fillId="66" borderId="0" applyNumberFormat="0" applyBorder="0" applyAlignment="0" applyProtection="0"/>
    <xf numFmtId="0" fontId="124" fillId="44" borderId="165" applyNumberFormat="0" applyAlignment="0" applyProtection="0"/>
    <xf numFmtId="0" fontId="124" fillId="44" borderId="165" applyNumberFormat="0" applyAlignment="0" applyProtection="0"/>
    <xf numFmtId="165" fontId="19" fillId="0" borderId="0" applyFont="0" applyFill="0" applyBorder="0" applyAlignment="0" applyProtection="0"/>
    <xf numFmtId="203"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5" fontId="19" fillId="0" borderId="0" applyFont="0" applyFill="0" applyBorder="0" applyAlignment="0" applyProtection="0"/>
    <xf numFmtId="186" fontId="19" fillId="0" borderId="0" applyFont="0" applyFill="0" applyBorder="0" applyAlignment="0" applyProtection="0"/>
    <xf numFmtId="165" fontId="19" fillId="0" borderId="0" applyFont="0" applyFill="0" applyBorder="0" applyAlignment="0" applyProtection="0"/>
    <xf numFmtId="186" fontId="19" fillId="0" borderId="0" applyFont="0" applyFill="0" applyBorder="0" applyAlignment="0" applyProtection="0"/>
    <xf numFmtId="186" fontId="8" fillId="0" borderId="0" applyFont="0" applyFill="0" applyBorder="0" applyAlignment="0" applyProtection="0"/>
    <xf numFmtId="165" fontId="132" fillId="0" borderId="0" applyFont="0" applyFill="0" applyBorder="0" applyAlignment="0" applyProtection="0"/>
    <xf numFmtId="165" fontId="132" fillId="0" borderId="0" applyFont="0" applyFill="0" applyBorder="0" applyAlignment="0" applyProtection="0"/>
    <xf numFmtId="186" fontId="132" fillId="0" borderId="0" applyFont="0" applyFill="0" applyBorder="0" applyAlignment="0" applyProtection="0"/>
    <xf numFmtId="175" fontId="19" fillId="0" borderId="0" applyFont="0" applyFill="0" applyBorder="0" applyAlignment="0" applyProtection="0"/>
    <xf numFmtId="205" fontId="19" fillId="0" borderId="0" applyFont="0" applyFill="0" applyBorder="0" applyAlignment="0" applyProtection="0"/>
    <xf numFmtId="167" fontId="106" fillId="0" borderId="0" applyFont="0" applyFill="0" applyBorder="0" applyAlignment="0" applyProtection="0"/>
    <xf numFmtId="0" fontId="149" fillId="107" borderId="0" applyNumberFormat="0" applyBorder="0" applyAlignment="0" applyProtection="0"/>
    <xf numFmtId="0" fontId="96" fillId="74" borderId="0" applyNumberFormat="0" applyBorder="0" applyAlignment="0" applyProtection="0"/>
    <xf numFmtId="0" fontId="95" fillId="0" borderId="0"/>
    <xf numFmtId="0" fontId="3" fillId="17" borderId="0"/>
    <xf numFmtId="0" fontId="3" fillId="17" borderId="0"/>
    <xf numFmtId="0" fontId="19" fillId="0" borderId="0"/>
    <xf numFmtId="0" fontId="3" fillId="17" borderId="0"/>
    <xf numFmtId="0" fontId="8" fillId="0" borderId="0"/>
    <xf numFmtId="0" fontId="8" fillId="0" borderId="0"/>
    <xf numFmtId="0" fontId="8" fillId="0" borderId="0"/>
    <xf numFmtId="0" fontId="8" fillId="0" borderId="0"/>
    <xf numFmtId="0" fontId="8" fillId="0" borderId="0"/>
    <xf numFmtId="0" fontId="8" fillId="0" borderId="0"/>
    <xf numFmtId="0" fontId="3" fillId="17" borderId="0"/>
    <xf numFmtId="0" fontId="95" fillId="0" borderId="0"/>
    <xf numFmtId="0" fontId="95" fillId="0" borderId="0"/>
    <xf numFmtId="0" fontId="1" fillId="0" borderId="0"/>
    <xf numFmtId="0" fontId="3" fillId="17" borderId="0"/>
    <xf numFmtId="0" fontId="95" fillId="0" borderId="0"/>
    <xf numFmtId="0" fontId="95" fillId="0" borderId="0"/>
    <xf numFmtId="0" fontId="95" fillId="0" borderId="0"/>
    <xf numFmtId="0" fontId="8" fillId="0" borderId="0"/>
    <xf numFmtId="0" fontId="95" fillId="0" borderId="0"/>
    <xf numFmtId="0" fontId="3" fillId="17" borderId="0"/>
    <xf numFmtId="0" fontId="99" fillId="0" borderId="0"/>
    <xf numFmtId="0" fontId="3" fillId="17" borderId="0"/>
    <xf numFmtId="0" fontId="3" fillId="73" borderId="161" applyNumberFormat="0" applyFont="0" applyAlignment="0" applyProtection="0"/>
    <xf numFmtId="0" fontId="8" fillId="73" borderId="101" applyNumberFormat="0" applyFont="0" applyAlignment="0" applyProtection="0"/>
    <xf numFmtId="0" fontId="3" fillId="73" borderId="161" applyNumberFormat="0" applyFont="0" applyAlignment="0" applyProtection="0"/>
    <xf numFmtId="0" fontId="3" fillId="73" borderId="161" applyNumberFormat="0" applyFont="0" applyAlignment="0" applyProtection="0"/>
    <xf numFmtId="9" fontId="108" fillId="0" borderId="0" applyFont="0" applyFill="0" applyBorder="0" applyAlignment="0" applyProtection="0"/>
    <xf numFmtId="9" fontId="132" fillId="0" borderId="0" applyFont="0" applyFill="0" applyBorder="0" applyAlignment="0" applyProtection="0"/>
    <xf numFmtId="9" fontId="13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01" fillId="78" borderId="97" applyNumberFormat="0" applyAlignment="0" applyProtection="0"/>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0" fontId="116"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19" fillId="0" borderId="99" applyNumberFormat="0" applyFill="0" applyAlignment="0" applyProtection="0"/>
    <xf numFmtId="0" fontId="90" fillId="0" borderId="115" applyNumberFormat="0" applyFill="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72" fillId="0" borderId="0" applyNumberFormat="0" applyFill="0" applyBorder="0">
      <alignment vertical="center"/>
    </xf>
    <xf numFmtId="0" fontId="59" fillId="39" borderId="0" applyNumberFormat="0" applyBorder="0" applyAlignment="0" applyProtection="0"/>
    <xf numFmtId="0" fontId="1" fillId="21" borderId="0" applyNumberFormat="0" applyBorder="0" applyAlignment="0" applyProtection="0"/>
    <xf numFmtId="0" fontId="59" fillId="40" borderId="0" applyNumberFormat="0" applyBorder="0" applyAlignment="0" applyProtection="0"/>
    <xf numFmtId="0" fontId="1" fillId="24" borderId="0" applyNumberFormat="0" applyBorder="0" applyAlignment="0" applyProtection="0"/>
    <xf numFmtId="0" fontId="59" fillId="41" borderId="0" applyNumberFormat="0" applyBorder="0" applyAlignment="0" applyProtection="0"/>
    <xf numFmtId="0" fontId="1" fillId="27" borderId="0" applyNumberFormat="0" applyBorder="0" applyAlignment="0" applyProtection="0"/>
    <xf numFmtId="0" fontId="59" fillId="42" borderId="0" applyNumberFormat="0" applyBorder="0" applyAlignment="0" applyProtection="0"/>
    <xf numFmtId="0" fontId="1" fillId="30" borderId="0" applyNumberFormat="0" applyBorder="0" applyAlignment="0" applyProtection="0"/>
    <xf numFmtId="0" fontId="59" fillId="43" borderId="0" applyNumberFormat="0" applyBorder="0" applyAlignment="0" applyProtection="0"/>
    <xf numFmtId="0" fontId="59" fillId="44" borderId="0" applyNumberFormat="0" applyBorder="0" applyAlignment="0" applyProtection="0"/>
    <xf numFmtId="0" fontId="59" fillId="5" borderId="0" applyNumberFormat="0" applyBorder="0" applyAlignment="0" applyProtection="0"/>
    <xf numFmtId="0" fontId="59" fillId="45" borderId="0" applyNumberFormat="0" applyBorder="0" applyAlignment="0" applyProtection="0"/>
    <xf numFmtId="0" fontId="59" fillId="46" borderId="0" applyNumberFormat="0" applyBorder="0" applyAlignment="0" applyProtection="0"/>
    <xf numFmtId="0" fontId="1" fillId="28" borderId="0" applyNumberFormat="0" applyBorder="0" applyAlignment="0" applyProtection="0"/>
    <xf numFmtId="0" fontId="59" fillId="42" borderId="0" applyNumberFormat="0" applyBorder="0" applyAlignment="0" applyProtection="0"/>
    <xf numFmtId="0" fontId="59" fillId="5" borderId="0" applyNumberFormat="0" applyBorder="0" applyAlignment="0" applyProtection="0"/>
    <xf numFmtId="0" fontId="59" fillId="47" borderId="0" applyNumberFormat="0" applyBorder="0" applyAlignment="0" applyProtection="0"/>
    <xf numFmtId="0" fontId="58" fillId="48"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8" fillId="49" borderId="0" applyNumberFormat="0" applyBorder="0" applyAlignment="0" applyProtection="0"/>
    <xf numFmtId="0" fontId="58" fillId="2" borderId="0" applyNumberFormat="0" applyBorder="0" applyAlignment="0" applyProtection="0"/>
    <xf numFmtId="0" fontId="58" fillId="50" borderId="0" applyNumberFormat="0" applyBorder="0" applyAlignment="0" applyProtection="0"/>
    <xf numFmtId="165" fontId="1" fillId="0" borderId="0" applyFont="0" applyFill="0" applyBorder="0" applyAlignment="0" applyProtection="0"/>
    <xf numFmtId="0" fontId="61" fillId="41" borderId="0" applyNumberFormat="0" applyBorder="0" applyAlignment="0" applyProtection="0"/>
    <xf numFmtId="0" fontId="62" fillId="3" borderId="165" applyNumberFormat="0" applyAlignment="0" applyProtection="0"/>
    <xf numFmtId="0" fontId="63" fillId="55" borderId="95" applyNumberFormat="0" applyAlignment="0" applyProtection="0"/>
    <xf numFmtId="0" fontId="64" fillId="0" borderId="96" applyNumberFormat="0" applyFill="0" applyAlignment="0" applyProtection="0"/>
    <xf numFmtId="0" fontId="67" fillId="0" borderId="0" applyNumberFormat="0" applyFill="0" applyBorder="0" applyAlignment="0" applyProtection="0"/>
    <xf numFmtId="0" fontId="58" fillId="51" borderId="0" applyNumberFormat="0" applyBorder="0" applyAlignment="0" applyProtection="0"/>
    <xf numFmtId="165" fontId="1" fillId="0" borderId="0" applyFont="0" applyFill="0" applyBorder="0" applyAlignment="0" applyProtection="0"/>
    <xf numFmtId="0" fontId="58" fillId="52" borderId="0" applyNumberFormat="0" applyBorder="0" applyAlignment="0" applyProtection="0"/>
    <xf numFmtId="0" fontId="58" fillId="53" borderId="0" applyNumberFormat="0" applyBorder="0" applyAlignment="0" applyProtection="0"/>
    <xf numFmtId="0" fontId="58" fillId="49" borderId="0" applyNumberFormat="0" applyBorder="0" applyAlignment="0" applyProtection="0"/>
    <xf numFmtId="0" fontId="58" fillId="2" borderId="0" applyNumberFormat="0" applyBorder="0" applyAlignment="0" applyProtection="0"/>
    <xf numFmtId="0" fontId="58" fillId="54" borderId="0" applyNumberFormat="0" applyBorder="0" applyAlignment="0" applyProtection="0"/>
    <xf numFmtId="0" fontId="65" fillId="44" borderId="165" applyNumberFormat="0" applyAlignment="0" applyProtection="0"/>
    <xf numFmtId="0" fontId="133" fillId="0" borderId="0" applyNumberFormat="0" applyFill="0" applyBorder="0" applyAlignment="0" applyProtection="0">
      <alignment vertical="top"/>
      <protection locked="0"/>
    </xf>
    <xf numFmtId="0" fontId="60" fillId="40" borderId="0" applyNumberFormat="0" applyBorder="0" applyAlignment="0" applyProtection="0"/>
    <xf numFmtId="207" fontId="59" fillId="0" borderId="0" applyFont="0" applyFill="0" applyBorder="0" applyAlignment="0" applyProtection="0"/>
    <xf numFmtId="206" fontId="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0" fontId="71" fillId="56" borderId="0" applyNumberFormat="0" applyBorder="0" applyAlignment="0" applyProtection="0"/>
    <xf numFmtId="0" fontId="59" fillId="57" borderId="101" applyNumberFormat="0" applyFont="0" applyAlignment="0" applyProtection="0"/>
    <xf numFmtId="0" fontId="66" fillId="3" borderId="97" applyNumberFormat="0" applyAlignment="0" applyProtection="0"/>
    <xf numFmtId="165" fontId="1" fillId="0" borderId="0" applyFont="0" applyFill="0" applyBorder="0" applyAlignment="0" applyProtection="0"/>
    <xf numFmtId="0" fontId="74" fillId="0" borderId="0" applyNumberFormat="0" applyFill="0" applyBorder="0" applyAlignment="0" applyProtection="0"/>
    <xf numFmtId="0" fontId="68" fillId="0" borderId="0" applyNumberFormat="0" applyFill="0" applyBorder="0" applyAlignment="0" applyProtection="0"/>
    <xf numFmtId="0" fontId="75" fillId="0" borderId="0" applyNumberFormat="0" applyFill="0" applyBorder="0" applyAlignment="0" applyProtection="0"/>
    <xf numFmtId="0" fontId="69" fillId="0" borderId="98" applyNumberFormat="0" applyFill="0" applyAlignment="0" applyProtection="0"/>
    <xf numFmtId="0" fontId="70" fillId="0" borderId="99" applyNumberFormat="0" applyFill="0" applyAlignment="0" applyProtection="0"/>
    <xf numFmtId="0" fontId="67" fillId="0" borderId="100" applyNumberFormat="0" applyFill="0" applyAlignment="0" applyProtection="0"/>
    <xf numFmtId="0" fontId="73" fillId="0" borderId="102" applyNumberFormat="0" applyFill="0" applyAlignment="0" applyProtection="0"/>
    <xf numFmtId="165" fontId="1" fillId="0" borderId="0" applyFont="0" applyFill="0" applyBorder="0" applyAlignment="0" applyProtection="0"/>
    <xf numFmtId="0" fontId="101" fillId="78" borderId="97" applyNumberFormat="0" applyAlignment="0" applyProtection="0"/>
    <xf numFmtId="0" fontId="101" fillId="78" borderId="97" applyNumberFormat="0" applyAlignment="0" applyProtection="0"/>
    <xf numFmtId="0" fontId="101" fillId="78" borderId="97" applyNumberFormat="0" applyAlignment="0" applyProtection="0"/>
    <xf numFmtId="0" fontId="101" fillId="78" borderId="97" applyNumberFormat="0" applyAlignment="0" applyProtection="0"/>
    <xf numFmtId="0" fontId="101" fillId="77" borderId="97" applyNumberFormat="0" applyAlignment="0" applyProtection="0"/>
    <xf numFmtId="9" fontId="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8" fillId="73" borderId="101" applyNumberFormat="0" applyFont="0" applyAlignment="0" applyProtection="0"/>
    <xf numFmtId="0" fontId="8" fillId="73" borderId="101" applyNumberFormat="0" applyFont="0" applyAlignment="0" applyProtection="0"/>
    <xf numFmtId="0" fontId="8" fillId="73" borderId="101" applyNumberFormat="0" applyFont="0" applyAlignment="0" applyProtection="0"/>
    <xf numFmtId="0" fontId="8" fillId="73" borderId="101" applyNumberFormat="0" applyFont="0" applyAlignment="0" applyProtection="0"/>
    <xf numFmtId="0" fontId="8" fillId="73" borderId="101" applyNumberFormat="0" applyFont="0" applyAlignment="0" applyProtection="0"/>
    <xf numFmtId="0" fontId="3" fillId="73" borderId="161" applyNumberFormat="0" applyFont="0" applyAlignment="0" applyProtection="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95" fillId="0" borderId="0"/>
    <xf numFmtId="0" fontId="96" fillId="74" borderId="0" applyNumberFormat="0" applyBorder="0" applyAlignment="0" applyProtection="0"/>
    <xf numFmtId="0" fontId="96" fillId="74" borderId="0" applyNumberFormat="0" applyBorder="0" applyAlignment="0" applyProtection="0"/>
    <xf numFmtId="0" fontId="96" fillId="74" borderId="0" applyNumberFormat="0" applyBorder="0" applyAlignment="0" applyProtection="0"/>
    <xf numFmtId="0" fontId="96" fillId="74" borderId="0" applyNumberFormat="0" applyBorder="0" applyAlignment="0" applyProtection="0"/>
    <xf numFmtId="0" fontId="80" fillId="74" borderId="0" applyNumberFormat="0" applyBorder="0" applyAlignment="0" applyProtection="0"/>
    <xf numFmtId="167" fontId="106" fillId="0" borderId="0" applyFont="0" applyFill="0" applyBorder="0" applyAlignment="0" applyProtection="0"/>
    <xf numFmtId="207" fontId="59" fillId="0" borderId="0" applyFont="0" applyFill="0" applyBorder="0" applyAlignment="0" applyProtection="0"/>
    <xf numFmtId="205" fontId="19" fillId="0" borderId="0" applyFont="0" applyFill="0" applyBorder="0" applyAlignment="0" applyProtection="0"/>
    <xf numFmtId="177" fontId="8" fillId="0" borderId="0" applyFont="0" applyFill="0" applyBorder="0" applyAlignment="0" applyProtection="0"/>
    <xf numFmtId="165" fontId="132" fillId="0" borderId="0" applyFont="0" applyFill="0" applyBorder="0" applyAlignment="0" applyProtection="0"/>
    <xf numFmtId="165" fontId="132"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65" fontId="19"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207" fontId="59" fillId="0" borderId="0" applyFont="0" applyFill="0" applyBorder="0" applyAlignment="0" applyProtection="0"/>
    <xf numFmtId="0" fontId="124" fillId="44" borderId="165" applyNumberFormat="0" applyAlignment="0" applyProtection="0"/>
    <xf numFmtId="0" fontId="94" fillId="66" borderId="0" applyNumberFormat="0" applyBorder="0" applyAlignment="0" applyProtection="0"/>
    <xf numFmtId="0" fontId="94" fillId="66" borderId="0" applyNumberFormat="0" applyBorder="0" applyAlignment="0" applyProtection="0"/>
    <xf numFmtId="0" fontId="94" fillId="66" borderId="0" applyNumberFormat="0" applyBorder="0" applyAlignment="0" applyProtection="0"/>
    <xf numFmtId="0" fontId="94" fillId="66" borderId="0" applyNumberFormat="0" applyBorder="0" applyAlignment="0" applyProtection="0"/>
    <xf numFmtId="0" fontId="93" fillId="73" borderId="0" applyNumberFormat="0" applyBorder="0" applyAlignment="0" applyProtection="0"/>
    <xf numFmtId="0" fontId="92"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207" fontId="59" fillId="0" borderId="0" applyFont="0" applyFill="0" applyBorder="0" applyAlignment="0" applyProtection="0"/>
    <xf numFmtId="207" fontId="59" fillId="0" borderId="0" applyFont="0" applyFill="0" applyBorder="0" applyAlignment="0" applyProtection="0"/>
    <xf numFmtId="0" fontId="91" fillId="74" borderId="165" applyNumberFormat="0" applyAlignment="0" applyProtection="0"/>
    <xf numFmtId="0" fontId="91" fillId="74" borderId="165" applyNumberFormat="0" applyAlignment="0" applyProtection="0"/>
    <xf numFmtId="0" fontId="91" fillId="74" borderId="165" applyNumberFormat="0" applyAlignment="0" applyProtection="0"/>
    <xf numFmtId="0" fontId="91" fillId="74" borderId="165" applyNumberFormat="0" applyAlignment="0" applyProtection="0"/>
    <xf numFmtId="0" fontId="91" fillId="74" borderId="161" applyNumberFormat="0" applyAlignment="0" applyProtection="0"/>
    <xf numFmtId="0" fontId="79" fillId="91" borderId="0" applyNumberFormat="0" applyBorder="0" applyAlignment="0" applyProtection="0"/>
    <xf numFmtId="0" fontId="79" fillId="91" borderId="0" applyNumberFormat="0" applyBorder="0" applyAlignment="0" applyProtection="0"/>
    <xf numFmtId="0" fontId="79" fillId="91" borderId="0" applyNumberFormat="0" applyBorder="0" applyAlignment="0" applyProtection="0"/>
    <xf numFmtId="0" fontId="79" fillId="91" borderId="0" applyNumberFormat="0" applyBorder="0" applyAlignment="0" applyProtection="0"/>
    <xf numFmtId="0" fontId="79" fillId="90" borderId="0" applyNumberFormat="0" applyBorder="0" applyAlignment="0" applyProtection="0"/>
    <xf numFmtId="0" fontId="79" fillId="89" borderId="0" applyNumberFormat="0" applyBorder="0" applyAlignment="0" applyProtection="0"/>
    <xf numFmtId="0" fontId="79" fillId="89" borderId="0" applyNumberFormat="0" applyBorder="0" applyAlignment="0" applyProtection="0"/>
    <xf numFmtId="0" fontId="79" fillId="89" borderId="0" applyNumberFormat="0" applyBorder="0" applyAlignment="0" applyProtection="0"/>
    <xf numFmtId="207" fontId="59" fillId="0" borderId="0" applyFont="0" applyFill="0" applyBorder="0" applyAlignment="0" applyProtection="0"/>
    <xf numFmtId="0" fontId="79" fillId="89" borderId="0" applyNumberFormat="0" applyBorder="0" applyAlignment="0" applyProtection="0"/>
    <xf numFmtId="0" fontId="79" fillId="63" borderId="0" applyNumberFormat="0" applyBorder="0" applyAlignment="0" applyProtection="0"/>
    <xf numFmtId="207" fontId="59" fillId="0" borderId="0" applyFont="0" applyFill="0" applyBorder="0" applyAlignment="0" applyProtection="0"/>
    <xf numFmtId="0" fontId="79" fillId="88" borderId="0" applyNumberFormat="0" applyBorder="0" applyAlignment="0" applyProtection="0"/>
    <xf numFmtId="0" fontId="79" fillId="88" borderId="0" applyNumberFormat="0" applyBorder="0" applyAlignment="0" applyProtection="0"/>
    <xf numFmtId="0" fontId="79" fillId="88" borderId="0" applyNumberFormat="0" applyBorder="0" applyAlignment="0" applyProtection="0"/>
    <xf numFmtId="0" fontId="79" fillId="88" borderId="0" applyNumberFormat="0" applyBorder="0" applyAlignment="0" applyProtection="0"/>
    <xf numFmtId="0" fontId="79" fillId="79" borderId="0" applyNumberFormat="0" applyBorder="0" applyAlignment="0" applyProtection="0"/>
    <xf numFmtId="0" fontId="79" fillId="68" borderId="0" applyNumberFormat="0" applyBorder="0" applyAlignment="0" applyProtection="0"/>
    <xf numFmtId="0" fontId="79" fillId="68" borderId="0" applyNumberFormat="0" applyBorder="0" applyAlignment="0" applyProtection="0"/>
    <xf numFmtId="0" fontId="79" fillId="68" borderId="0" applyNumberFormat="0" applyBorder="0" applyAlignment="0" applyProtection="0"/>
    <xf numFmtId="0" fontId="79" fillId="68" borderId="0" applyNumberFormat="0" applyBorder="0" applyAlignment="0" applyProtection="0"/>
    <xf numFmtId="0" fontId="79" fillId="87" borderId="0" applyNumberFormat="0" applyBorder="0" applyAlignment="0" applyProtection="0"/>
    <xf numFmtId="0" fontId="79" fillId="86" borderId="0" applyNumberFormat="0" applyBorder="0" applyAlignment="0" applyProtection="0"/>
    <xf numFmtId="0" fontId="79" fillId="85" borderId="0" applyNumberFormat="0" applyBorder="0" applyAlignment="0" applyProtection="0"/>
    <xf numFmtId="207" fontId="59" fillId="0" borderId="0" applyFont="0" applyFill="0" applyBorder="0" applyAlignment="0" applyProtection="0"/>
    <xf numFmtId="0" fontId="90" fillId="0" borderId="0" applyNumberFormat="0" applyFill="0" applyBorder="0" applyAlignment="0" applyProtection="0"/>
    <xf numFmtId="0" fontId="86" fillId="0" borderId="104" applyNumberFormat="0" applyFill="0" applyAlignment="0" applyProtection="0"/>
    <xf numFmtId="0" fontId="86" fillId="0" borderId="104" applyNumberFormat="0" applyFill="0" applyAlignment="0" applyProtection="0"/>
    <xf numFmtId="0" fontId="86" fillId="0" borderId="104" applyNumberFormat="0" applyFill="0" applyAlignment="0" applyProtection="0"/>
    <xf numFmtId="0" fontId="86" fillId="0" borderId="104" applyNumberFormat="0" applyFill="0" applyAlignment="0" applyProtection="0"/>
    <xf numFmtId="0" fontId="80" fillId="0" borderId="103" applyNumberFormat="0" applyFill="0" applyAlignment="0" applyProtection="0"/>
    <xf numFmtId="0" fontId="85" fillId="68" borderId="95" applyNumberFormat="0" applyAlignment="0" applyProtection="0"/>
    <xf numFmtId="0" fontId="85" fillId="68" borderId="95" applyNumberFormat="0" applyAlignment="0" applyProtection="0"/>
    <xf numFmtId="0" fontId="85" fillId="68" borderId="95" applyNumberFormat="0" applyAlignment="0" applyProtection="0"/>
    <xf numFmtId="0" fontId="85" fillId="68" borderId="95" applyNumberFormat="0" applyAlignment="0" applyProtection="0"/>
    <xf numFmtId="0" fontId="85" fillId="79" borderId="95" applyNumberFormat="0" applyAlignment="0" applyProtection="0"/>
    <xf numFmtId="0" fontId="84" fillId="78" borderId="165" applyNumberFormat="0" applyAlignment="0" applyProtection="0"/>
    <xf numFmtId="0" fontId="84" fillId="78" borderId="165" applyNumberFormat="0" applyAlignment="0" applyProtection="0"/>
    <xf numFmtId="0" fontId="84" fillId="78" borderId="165" applyNumberFormat="0" applyAlignment="0" applyProtection="0"/>
    <xf numFmtId="0" fontId="84" fillId="78" borderId="165" applyNumberFormat="0" applyAlignment="0" applyProtection="0"/>
    <xf numFmtId="0" fontId="83" fillId="77" borderId="161" applyNumberFormat="0" applyAlignment="0" applyProtection="0"/>
    <xf numFmtId="0" fontId="80" fillId="76" borderId="0" applyNumberFormat="0" applyBorder="0" applyAlignment="0" applyProtection="0"/>
    <xf numFmtId="0" fontId="80" fillId="76" borderId="0" applyNumberFormat="0" applyBorder="0" applyAlignment="0" applyProtection="0"/>
    <xf numFmtId="0" fontId="80" fillId="76" borderId="0" applyNumberFormat="0" applyBorder="0" applyAlignment="0" applyProtection="0"/>
    <xf numFmtId="0" fontId="80" fillId="76" borderId="0" applyNumberFormat="0" applyBorder="0" applyAlignment="0" applyProtection="0"/>
    <xf numFmtId="0" fontId="80" fillId="76" borderId="0" applyNumberFormat="0" applyBorder="0" applyAlignment="0" applyProtection="0"/>
    <xf numFmtId="0" fontId="19" fillId="71"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66"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5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1"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7"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67"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69"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6"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4"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0"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8" borderId="0" applyNumberFormat="0" applyBorder="0" applyAlignment="0" applyProtection="0"/>
    <xf numFmtId="0" fontId="76" fillId="37" borderId="0" applyNumberFormat="0" applyBorder="0" applyAlignment="0" applyProtection="0"/>
    <xf numFmtId="0" fontId="76" fillId="34" borderId="0" applyNumberFormat="0" applyBorder="0" applyAlignment="0" applyProtection="0"/>
    <xf numFmtId="0" fontId="76" fillId="31" borderId="0" applyNumberFormat="0" applyBorder="0" applyAlignment="0" applyProtection="0"/>
    <xf numFmtId="0" fontId="76" fillId="28" borderId="0" applyNumberFormat="0" applyBorder="0" applyAlignment="0" applyProtection="0"/>
    <xf numFmtId="0" fontId="76" fillId="25" borderId="0" applyNumberFormat="0" applyBorder="0" applyAlignment="0" applyProtection="0"/>
    <xf numFmtId="0" fontId="76" fillId="22" borderId="0" applyNumberFormat="0" applyBorder="0" applyAlignment="0" applyProtection="0"/>
    <xf numFmtId="0" fontId="76" fillId="36" borderId="0" applyNumberFormat="0" applyBorder="0" applyAlignment="0" applyProtection="0"/>
    <xf numFmtId="0" fontId="76" fillId="33" borderId="0" applyNumberFormat="0" applyBorder="0" applyAlignment="0" applyProtection="0"/>
    <xf numFmtId="0" fontId="76" fillId="30" borderId="0" applyNumberFormat="0" applyBorder="0" applyAlignment="0" applyProtection="0"/>
    <xf numFmtId="0" fontId="76" fillId="27" borderId="0" applyNumberFormat="0" applyBorder="0" applyAlignment="0" applyProtection="0"/>
    <xf numFmtId="0" fontId="76" fillId="24" borderId="0" applyNumberFormat="0" applyBorder="0" applyAlignment="0" applyProtection="0"/>
    <xf numFmtId="0" fontId="76" fillId="21" borderId="0" applyNumberFormat="0" applyBorder="0" applyAlignment="0" applyProtection="0"/>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4" fontId="3" fillId="2" borderId="161" applyNumberFormat="0" applyProtection="0">
      <alignment horizontal="left" vertical="center" indent="1"/>
    </xf>
    <xf numFmtId="0" fontId="115"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8" fillId="0" borderId="112" applyNumberFormat="0" applyFill="0" applyAlignment="0" applyProtection="0"/>
    <xf numFmtId="0" fontId="72" fillId="0" borderId="0" applyNumberFormat="0" applyFill="0" applyBorder="0">
      <alignment vertical="center"/>
    </xf>
    <xf numFmtId="0" fontId="119" fillId="0" borderId="113" applyNumberFormat="0" applyFill="0" applyAlignment="0" applyProtection="0"/>
    <xf numFmtId="0" fontId="119" fillId="0" borderId="99" applyNumberFormat="0" applyFill="0" applyAlignment="0" applyProtection="0"/>
    <xf numFmtId="0" fontId="119" fillId="0" borderId="99" applyNumberFormat="0" applyFill="0" applyAlignment="0" applyProtection="0"/>
    <xf numFmtId="0" fontId="119" fillId="0" borderId="99" applyNumberFormat="0" applyFill="0" applyAlignment="0" applyProtection="0"/>
    <xf numFmtId="0" fontId="119" fillId="0" borderId="99" applyNumberFormat="0" applyFill="0" applyAlignment="0" applyProtection="0"/>
    <xf numFmtId="0" fontId="90" fillId="0" borderId="114" applyNumberFormat="0" applyFill="0" applyAlignment="0" applyProtection="0"/>
    <xf numFmtId="0" fontId="90" fillId="0" borderId="115" applyNumberFormat="0" applyFill="0" applyAlignment="0" applyProtection="0"/>
    <xf numFmtId="0" fontId="90" fillId="0" borderId="115" applyNumberFormat="0" applyFill="0" applyAlignment="0" applyProtection="0"/>
    <xf numFmtId="0" fontId="90" fillId="0" borderId="115" applyNumberFormat="0" applyFill="0" applyAlignment="0" applyProtection="0"/>
    <xf numFmtId="0" fontId="90" fillId="0" borderId="115" applyNumberFormat="0" applyFill="0" applyAlignment="0" applyProtection="0"/>
    <xf numFmtId="0" fontId="114" fillId="0" borderId="0" applyNumberFormat="0" applyFill="0" applyBorder="0" applyAlignment="0" applyProtection="0"/>
    <xf numFmtId="0" fontId="88" fillId="0" borderId="116" applyNumberFormat="0" applyFill="0" applyAlignment="0" applyProtection="0"/>
    <xf numFmtId="0" fontId="72" fillId="0" borderId="0" applyNumberFormat="0" applyFill="0" applyBorder="0">
      <alignment vertical="center"/>
    </xf>
    <xf numFmtId="0" fontId="72" fillId="0" borderId="0" applyNumberFormat="0" applyFill="0" applyBorder="0">
      <alignment vertical="center"/>
    </xf>
    <xf numFmtId="0" fontId="72" fillId="0" borderId="0" applyNumberFormat="0" applyFill="0" applyBorder="0">
      <alignment vertical="center"/>
    </xf>
    <xf numFmtId="0" fontId="72" fillId="0" borderId="0" applyNumberFormat="0" applyFill="0" applyBorder="0">
      <alignment vertical="center"/>
    </xf>
    <xf numFmtId="0" fontId="72" fillId="0" borderId="0" applyNumberFormat="0" applyFill="0" applyBorder="0">
      <alignment vertical="center"/>
    </xf>
    <xf numFmtId="43" fontId="19" fillId="0" borderId="0" applyFont="0" applyFill="0" applyBorder="0" applyAlignment="0" applyProtection="0"/>
    <xf numFmtId="0" fontId="3" fillId="17" borderId="0"/>
    <xf numFmtId="0" fontId="83" fillId="77" borderId="191" applyNumberFormat="0" applyAlignment="0" applyProtection="0"/>
    <xf numFmtId="0" fontId="91" fillId="74" borderId="191" applyNumberFormat="0" applyAlignment="0" applyProtection="0"/>
    <xf numFmtId="0" fontId="3" fillId="73" borderId="191" applyNumberFormat="0" applyFont="0" applyAlignment="0" applyProtection="0"/>
    <xf numFmtId="0" fontId="101" fillId="77" borderId="192" applyNumberFormat="0" applyAlignment="0" applyProtection="0"/>
    <xf numFmtId="4" fontId="3" fillId="56" borderId="191" applyNumberFormat="0" applyProtection="0">
      <alignment vertical="center"/>
    </xf>
    <xf numFmtId="4" fontId="104" fillId="92" borderId="191" applyNumberFormat="0" applyProtection="0">
      <alignment vertical="center"/>
    </xf>
    <xf numFmtId="4" fontId="3" fillId="92" borderId="191" applyNumberFormat="0" applyProtection="0">
      <alignment horizontal="left" vertical="center" indent="1"/>
    </xf>
    <xf numFmtId="0" fontId="105" fillId="56" borderId="193" applyNumberFormat="0" applyProtection="0">
      <alignment horizontal="left" vertical="top" indent="1"/>
    </xf>
    <xf numFmtId="4" fontId="3" fillId="2" borderId="191" applyNumberFormat="0" applyProtection="0">
      <alignment horizontal="left" vertical="center" indent="1"/>
    </xf>
    <xf numFmtId="4" fontId="3" fillId="40" borderId="191" applyNumberFormat="0" applyProtection="0">
      <alignment horizontal="right" vertical="center"/>
    </xf>
    <xf numFmtId="4" fontId="3" fillId="94" borderId="191" applyNumberFormat="0" applyProtection="0">
      <alignment horizontal="right" vertical="center"/>
    </xf>
    <xf numFmtId="4" fontId="3" fillId="52" borderId="194" applyNumberFormat="0" applyProtection="0">
      <alignment horizontal="right" vertical="center"/>
    </xf>
    <xf numFmtId="4" fontId="3" fillId="47" borderId="191" applyNumberFormat="0" applyProtection="0">
      <alignment horizontal="right" vertical="center"/>
    </xf>
    <xf numFmtId="4" fontId="3" fillId="50" borderId="191" applyNumberFormat="0" applyProtection="0">
      <alignment horizontal="right" vertical="center"/>
    </xf>
    <xf numFmtId="4" fontId="3" fillId="54" borderId="191" applyNumberFormat="0" applyProtection="0">
      <alignment horizontal="right" vertical="center"/>
    </xf>
    <xf numFmtId="4" fontId="3" fillId="53" borderId="191" applyNumberFormat="0" applyProtection="0">
      <alignment horizontal="right" vertical="center"/>
    </xf>
    <xf numFmtId="4" fontId="3" fillId="95" borderId="191" applyNumberFormat="0" applyProtection="0">
      <alignment horizontal="right" vertical="center"/>
    </xf>
    <xf numFmtId="4" fontId="3" fillId="46" borderId="191" applyNumberFormat="0" applyProtection="0">
      <alignment horizontal="right" vertical="center"/>
    </xf>
    <xf numFmtId="4" fontId="3" fillId="96" borderId="194" applyNumberFormat="0" applyProtection="0">
      <alignment horizontal="left" vertical="center" indent="1"/>
    </xf>
    <xf numFmtId="4" fontId="8" fillId="97" borderId="194" applyNumberFormat="0" applyProtection="0">
      <alignment horizontal="left" vertical="center" indent="1"/>
    </xf>
    <xf numFmtId="4" fontId="8" fillId="97" borderId="194" applyNumberFormat="0" applyProtection="0">
      <alignment horizontal="left" vertical="center" indent="1"/>
    </xf>
    <xf numFmtId="4" fontId="3" fillId="93" borderId="191" applyNumberFormat="0" applyProtection="0">
      <alignment horizontal="right" vertical="center"/>
    </xf>
    <xf numFmtId="4" fontId="3" fillId="6" borderId="194" applyNumberFormat="0" applyProtection="0">
      <alignment horizontal="left" vertical="center" indent="1"/>
    </xf>
    <xf numFmtId="4" fontId="3" fillId="93" borderId="194" applyNumberFormat="0" applyProtection="0">
      <alignment horizontal="left" vertical="center" indent="1"/>
    </xf>
    <xf numFmtId="0" fontId="3" fillId="3" borderId="191" applyNumberFormat="0" applyProtection="0">
      <alignment horizontal="left" vertical="center" indent="1"/>
    </xf>
    <xf numFmtId="0" fontId="3" fillId="97" borderId="193" applyNumberFormat="0" applyProtection="0">
      <alignment horizontal="left" vertical="top" indent="1"/>
    </xf>
    <xf numFmtId="0" fontId="3" fillId="4" borderId="191" applyNumberFormat="0" applyProtection="0">
      <alignment horizontal="left" vertical="center" indent="1"/>
    </xf>
    <xf numFmtId="0" fontId="3" fillId="93" borderId="193" applyNumberFormat="0" applyProtection="0">
      <alignment horizontal="left" vertical="top" indent="1"/>
    </xf>
    <xf numFmtId="0" fontId="3" fillId="5" borderId="191" applyNumberFormat="0" applyProtection="0">
      <alignment horizontal="left" vertical="center" indent="1"/>
    </xf>
    <xf numFmtId="0" fontId="3" fillId="5" borderId="193" applyNumberFormat="0" applyProtection="0">
      <alignment horizontal="left" vertical="top" indent="1"/>
    </xf>
    <xf numFmtId="0" fontId="3" fillId="6" borderId="191" applyNumberFormat="0" applyProtection="0">
      <alignment horizontal="left" vertical="center" indent="1"/>
    </xf>
    <xf numFmtId="0" fontId="3" fillId="6" borderId="193" applyNumberFormat="0" applyProtection="0">
      <alignment horizontal="left" vertical="top" indent="1"/>
    </xf>
    <xf numFmtId="0" fontId="4" fillId="97" borderId="195" applyBorder="0"/>
    <xf numFmtId="4" fontId="108" fillId="57" borderId="193" applyNumberFormat="0" applyProtection="0">
      <alignment vertical="center"/>
    </xf>
    <xf numFmtId="4" fontId="108" fillId="3" borderId="193" applyNumberFormat="0" applyProtection="0">
      <alignment horizontal="left" vertical="center" indent="1"/>
    </xf>
    <xf numFmtId="0" fontId="108" fillId="57" borderId="193" applyNumberFormat="0" applyProtection="0">
      <alignment horizontal="left" vertical="top" indent="1"/>
    </xf>
    <xf numFmtId="4" fontId="3" fillId="0" borderId="191" applyNumberFormat="0" applyProtection="0">
      <alignment horizontal="right" vertical="center"/>
    </xf>
    <xf numFmtId="4" fontId="104" fillId="11" borderId="191" applyNumberFormat="0" applyProtection="0">
      <alignment horizontal="right" vertical="center"/>
    </xf>
    <xf numFmtId="4" fontId="3" fillId="2" borderId="191" applyNumberFormat="0" applyProtection="0">
      <alignment horizontal="left" vertical="center" indent="1"/>
    </xf>
    <xf numFmtId="0" fontId="108" fillId="93" borderId="193" applyNumberFormat="0" applyProtection="0">
      <alignment horizontal="left" vertical="top" indent="1"/>
    </xf>
    <xf numFmtId="4" fontId="111" fillId="100" borderId="194" applyNumberFormat="0" applyProtection="0">
      <alignment horizontal="left" vertical="center" indent="1"/>
    </xf>
    <xf numFmtId="4" fontId="113" fillId="98" borderId="191" applyNumberFormat="0" applyProtection="0">
      <alignment horizontal="right" vertical="center"/>
    </xf>
    <xf numFmtId="0" fontId="88" fillId="0" borderId="196" applyNumberFormat="0" applyFill="0" applyAlignment="0" applyProtection="0"/>
    <xf numFmtId="4" fontId="3" fillId="2" borderId="212" applyNumberFormat="0" applyProtection="0">
      <alignment horizontal="left" vertical="center" indent="1"/>
    </xf>
    <xf numFmtId="4" fontId="3" fillId="2" borderId="212" applyNumberFormat="0" applyProtection="0">
      <alignment horizontal="left" vertical="center" indent="1"/>
    </xf>
    <xf numFmtId="0" fontId="3" fillId="3" borderId="212" applyNumberFormat="0" applyProtection="0">
      <alignment horizontal="left" vertical="center" indent="1"/>
    </xf>
    <xf numFmtId="4" fontId="3" fillId="0" borderId="212" applyNumberFormat="0" applyProtection="0">
      <alignment horizontal="right" vertical="center"/>
    </xf>
    <xf numFmtId="0" fontId="3" fillId="4" borderId="212" applyNumberFormat="0" applyProtection="0">
      <alignment horizontal="left" vertical="center" indent="1"/>
    </xf>
    <xf numFmtId="0" fontId="3" fillId="5" borderId="212" applyNumberFormat="0" applyProtection="0">
      <alignment horizontal="left" vertical="center" indent="1"/>
    </xf>
    <xf numFmtId="0" fontId="3" fillId="6" borderId="212" applyNumberFormat="0" applyProtection="0">
      <alignment horizontal="left" vertical="center" indent="1"/>
    </xf>
    <xf numFmtId="0" fontId="83" fillId="77" borderId="212" applyNumberFormat="0" applyAlignment="0" applyProtection="0"/>
    <xf numFmtId="0" fontId="91" fillId="74" borderId="212" applyNumberFormat="0" applyAlignment="0" applyProtection="0"/>
    <xf numFmtId="0" fontId="3" fillId="73" borderId="212" applyNumberFormat="0" applyFont="0" applyAlignment="0" applyProtection="0"/>
    <xf numFmtId="0" fontId="101" fillId="77" borderId="192" applyNumberFormat="0" applyAlignment="0" applyProtection="0"/>
    <xf numFmtId="4" fontId="3" fillId="56" borderId="212" applyNumberFormat="0" applyProtection="0">
      <alignment vertical="center"/>
    </xf>
    <xf numFmtId="4" fontId="104" fillId="92" borderId="212" applyNumberFormat="0" applyProtection="0">
      <alignment vertical="center"/>
    </xf>
    <xf numFmtId="4" fontId="3" fillId="92" borderId="212" applyNumberFormat="0" applyProtection="0">
      <alignment horizontal="left" vertical="center" indent="1"/>
    </xf>
    <xf numFmtId="4" fontId="3" fillId="40" borderId="212" applyNumberFormat="0" applyProtection="0">
      <alignment horizontal="right" vertical="center"/>
    </xf>
    <xf numFmtId="4" fontId="3" fillId="94" borderId="212" applyNumberFormat="0" applyProtection="0">
      <alignment horizontal="right" vertical="center"/>
    </xf>
    <xf numFmtId="4" fontId="3" fillId="52" borderId="213" applyNumberFormat="0" applyProtection="0">
      <alignment horizontal="right" vertical="center"/>
    </xf>
    <xf numFmtId="4" fontId="3" fillId="47" borderId="212" applyNumberFormat="0" applyProtection="0">
      <alignment horizontal="right" vertical="center"/>
    </xf>
    <xf numFmtId="4" fontId="3" fillId="50" borderId="212" applyNumberFormat="0" applyProtection="0">
      <alignment horizontal="right" vertical="center"/>
    </xf>
    <xf numFmtId="4" fontId="3" fillId="54" borderId="212" applyNumberFormat="0" applyProtection="0">
      <alignment horizontal="right" vertical="center"/>
    </xf>
    <xf numFmtId="4" fontId="3" fillId="53" borderId="212" applyNumberFormat="0" applyProtection="0">
      <alignment horizontal="right" vertical="center"/>
    </xf>
    <xf numFmtId="4" fontId="3" fillId="95" borderId="212" applyNumberFormat="0" applyProtection="0">
      <alignment horizontal="right" vertical="center"/>
    </xf>
    <xf numFmtId="4" fontId="3" fillId="46" borderId="212" applyNumberFormat="0" applyProtection="0">
      <alignment horizontal="right" vertical="center"/>
    </xf>
    <xf numFmtId="4" fontId="3" fillId="96" borderId="213" applyNumberFormat="0" applyProtection="0">
      <alignment horizontal="left" vertical="center" indent="1"/>
    </xf>
    <xf numFmtId="4" fontId="8" fillId="97" borderId="213" applyNumberFormat="0" applyProtection="0">
      <alignment horizontal="left" vertical="center" indent="1"/>
    </xf>
    <xf numFmtId="4" fontId="8" fillId="97" borderId="213" applyNumberFormat="0" applyProtection="0">
      <alignment horizontal="left" vertical="center" indent="1"/>
    </xf>
    <xf numFmtId="4" fontId="3" fillId="93" borderId="212" applyNumberFormat="0" applyProtection="0">
      <alignment horizontal="right" vertical="center"/>
    </xf>
    <xf numFmtId="4" fontId="3" fillId="6" borderId="213" applyNumberFormat="0" applyProtection="0">
      <alignment horizontal="left" vertical="center" indent="1"/>
    </xf>
    <xf numFmtId="4" fontId="3" fillId="93" borderId="213" applyNumberFormat="0" applyProtection="0">
      <alignment horizontal="left" vertical="center" indent="1"/>
    </xf>
    <xf numFmtId="0" fontId="150" fillId="17" borderId="0"/>
    <xf numFmtId="4" fontId="104" fillId="11" borderId="212" applyNumberFormat="0" applyProtection="0">
      <alignment horizontal="right" vertical="center"/>
    </xf>
    <xf numFmtId="4" fontId="111" fillId="100" borderId="213" applyNumberFormat="0" applyProtection="0">
      <alignment horizontal="left" vertical="center" indent="1"/>
    </xf>
    <xf numFmtId="4" fontId="113" fillId="98" borderId="212" applyNumberFormat="0" applyProtection="0">
      <alignment horizontal="right" vertical="center"/>
    </xf>
    <xf numFmtId="0" fontId="88" fillId="0" borderId="196" applyNumberFormat="0" applyFill="0" applyAlignment="0" applyProtection="0"/>
    <xf numFmtId="4" fontId="3" fillId="0" borderId="212" applyNumberFormat="0" applyProtection="0">
      <alignment horizontal="right" vertical="center"/>
    </xf>
    <xf numFmtId="4" fontId="3" fillId="2" borderId="212" applyNumberFormat="0" applyProtection="0">
      <alignment horizontal="left" vertical="center" indent="1"/>
    </xf>
    <xf numFmtId="0" fontId="150" fillId="17" borderId="0"/>
    <xf numFmtId="0" fontId="3" fillId="17" borderId="0"/>
    <xf numFmtId="4" fontId="106" fillId="6" borderId="193" applyNumberFormat="0" applyProtection="0">
      <alignment horizontal="right" vertical="center"/>
    </xf>
    <xf numFmtId="0" fontId="8" fillId="0" borderId="0"/>
    <xf numFmtId="0" fontId="106" fillId="57" borderId="193" applyNumberFormat="0" applyProtection="0">
      <alignment horizontal="left" vertical="top" indent="1"/>
    </xf>
    <xf numFmtId="0" fontId="8" fillId="98" borderId="214" applyNumberFormat="0">
      <protection locked="0"/>
    </xf>
    <xf numFmtId="4" fontId="112" fillId="6" borderId="193" applyNumberFormat="0" applyProtection="0">
      <alignment horizontal="right" vertical="center"/>
    </xf>
    <xf numFmtId="0" fontId="8" fillId="6" borderId="193" applyNumberFormat="0" applyProtection="0">
      <alignment horizontal="left" vertical="top" indent="1"/>
    </xf>
    <xf numFmtId="4" fontId="106" fillId="57" borderId="193" applyNumberFormat="0" applyProtection="0">
      <alignment horizontal="left" vertical="center" indent="1"/>
    </xf>
    <xf numFmtId="0" fontId="8" fillId="6" borderId="193" applyNumberFormat="0" applyProtection="0">
      <alignment horizontal="left" vertical="center" indent="1"/>
    </xf>
    <xf numFmtId="0" fontId="8" fillId="5" borderId="193" applyNumberFormat="0" applyProtection="0">
      <alignment horizontal="left" vertical="top" indent="1"/>
    </xf>
    <xf numFmtId="0" fontId="8" fillId="93" borderId="193" applyNumberFormat="0" applyProtection="0">
      <alignment horizontal="left" vertical="top" indent="1"/>
    </xf>
    <xf numFmtId="0" fontId="8" fillId="5" borderId="193" applyNumberFormat="0" applyProtection="0">
      <alignment horizontal="left" vertical="center" indent="1"/>
    </xf>
    <xf numFmtId="0" fontId="8" fillId="93" borderId="193" applyNumberFormat="0" applyProtection="0">
      <alignment horizontal="left" vertical="center" indent="1"/>
    </xf>
    <xf numFmtId="0" fontId="106" fillId="93" borderId="193" applyNumberFormat="0" applyProtection="0">
      <alignment horizontal="left" vertical="top" indent="1"/>
    </xf>
    <xf numFmtId="4" fontId="106" fillId="45" borderId="193" applyNumberFormat="0" applyProtection="0">
      <alignment horizontal="right" vertical="center"/>
    </xf>
    <xf numFmtId="4" fontId="109" fillId="6" borderId="193" applyNumberFormat="0" applyProtection="0">
      <alignment horizontal="right" vertical="center"/>
    </xf>
    <xf numFmtId="4" fontId="109" fillId="57" borderId="193" applyNumberFormat="0" applyProtection="0">
      <alignment vertical="center"/>
    </xf>
    <xf numFmtId="4" fontId="106" fillId="93" borderId="193" applyNumberFormat="0" applyProtection="0">
      <alignment horizontal="left" vertical="center" indent="1"/>
    </xf>
    <xf numFmtId="0" fontId="8" fillId="97" borderId="193" applyNumberFormat="0" applyProtection="0">
      <alignment horizontal="left" vertical="top" indent="1"/>
    </xf>
    <xf numFmtId="0" fontId="8" fillId="97" borderId="193" applyNumberFormat="0" applyProtection="0">
      <alignment horizontal="left" vertical="center" indent="1"/>
    </xf>
    <xf numFmtId="165" fontId="8" fillId="0" borderId="0" applyFont="0" applyFill="0" applyBorder="0" applyAlignment="0" applyProtection="0"/>
    <xf numFmtId="4" fontId="106" fillId="93" borderId="193" applyNumberFormat="0" applyProtection="0">
      <alignment horizontal="right" vertical="center"/>
    </xf>
    <xf numFmtId="4" fontId="102" fillId="56" borderId="193" applyNumberFormat="0" applyProtection="0">
      <alignment vertical="center"/>
    </xf>
    <xf numFmtId="4" fontId="106" fillId="95" borderId="193" applyNumberFormat="0" applyProtection="0">
      <alignment horizontal="right" vertical="center"/>
    </xf>
    <xf numFmtId="4" fontId="106" fillId="40" borderId="193" applyNumberFormat="0" applyProtection="0">
      <alignment horizontal="right" vertical="center"/>
    </xf>
    <xf numFmtId="0" fontId="8" fillId="0" borderId="0"/>
    <xf numFmtId="0" fontId="102" fillId="56" borderId="193" applyNumberFormat="0" applyProtection="0">
      <alignment horizontal="left" vertical="top" indent="1"/>
    </xf>
    <xf numFmtId="4" fontId="102" fillId="56" borderId="193" applyNumberFormat="0" applyProtection="0">
      <alignment horizontal="left" vertical="center" indent="1"/>
    </xf>
    <xf numFmtId="4" fontId="103" fillId="56" borderId="193" applyNumberFormat="0" applyProtection="0">
      <alignment vertical="center"/>
    </xf>
    <xf numFmtId="4" fontId="106" fillId="46" borderId="193" applyNumberFormat="0" applyProtection="0">
      <alignment horizontal="right" vertical="center"/>
    </xf>
    <xf numFmtId="4" fontId="106" fillId="53" borderId="193" applyNumberFormat="0" applyProtection="0">
      <alignment horizontal="right" vertical="center"/>
    </xf>
    <xf numFmtId="4" fontId="106" fillId="54" borderId="193" applyNumberFormat="0" applyProtection="0">
      <alignment horizontal="right" vertical="center"/>
    </xf>
    <xf numFmtId="4" fontId="106" fillId="50" borderId="193" applyNumberFormat="0" applyProtection="0">
      <alignment horizontal="right" vertical="center"/>
    </xf>
    <xf numFmtId="4" fontId="104" fillId="99" borderId="214" applyNumberFormat="0" applyProtection="0">
      <alignment vertical="center"/>
    </xf>
    <xf numFmtId="4" fontId="106" fillId="47" borderId="193" applyNumberFormat="0" applyProtection="0">
      <alignment horizontal="right" vertical="center"/>
    </xf>
    <xf numFmtId="0" fontId="3" fillId="101" borderId="214"/>
    <xf numFmtId="4" fontId="106" fillId="52" borderId="193" applyNumberFormat="0" applyProtection="0">
      <alignment horizontal="right" vertical="center"/>
    </xf>
    <xf numFmtId="0" fontId="3" fillId="17" borderId="0"/>
    <xf numFmtId="4" fontId="106" fillId="57" borderId="193" applyNumberFormat="0" applyProtection="0">
      <alignment vertical="center"/>
    </xf>
    <xf numFmtId="0" fontId="3" fillId="17" borderId="0"/>
    <xf numFmtId="165" fontId="8" fillId="0" borderId="0" applyFont="0" applyFill="0" applyBorder="0" applyAlignment="0" applyProtection="0"/>
    <xf numFmtId="0" fontId="8" fillId="0" borderId="0"/>
    <xf numFmtId="165" fontId="8" fillId="0" borderId="0" applyFont="0" applyFill="0" applyBorder="0" applyAlignment="0" applyProtection="0"/>
    <xf numFmtId="4" fontId="3" fillId="56" borderId="212" applyNumberFormat="0" applyProtection="0">
      <alignment vertical="center"/>
    </xf>
    <xf numFmtId="4" fontId="104" fillId="92" borderId="212" applyNumberFormat="0" applyProtection="0">
      <alignment vertical="center"/>
    </xf>
    <xf numFmtId="4" fontId="3" fillId="92" borderId="212" applyNumberFormat="0" applyProtection="0">
      <alignment horizontal="left" vertical="center" indent="1"/>
    </xf>
    <xf numFmtId="0" fontId="105" fillId="56" borderId="193" applyNumberFormat="0" applyProtection="0">
      <alignment horizontal="left" vertical="top" indent="1"/>
    </xf>
    <xf numFmtId="4" fontId="3" fillId="2" borderId="212" applyNumberFormat="0" applyProtection="0">
      <alignment horizontal="left" vertical="center" indent="1"/>
    </xf>
    <xf numFmtId="4" fontId="3" fillId="40" borderId="212" applyNumberFormat="0" applyProtection="0">
      <alignment horizontal="right" vertical="center"/>
    </xf>
    <xf numFmtId="4" fontId="3" fillId="94" borderId="212" applyNumberFormat="0" applyProtection="0">
      <alignment horizontal="right" vertical="center"/>
    </xf>
    <xf numFmtId="4" fontId="3" fillId="52" borderId="213" applyNumberFormat="0" applyProtection="0">
      <alignment horizontal="right" vertical="center"/>
    </xf>
    <xf numFmtId="4" fontId="3" fillId="47" borderId="212" applyNumberFormat="0" applyProtection="0">
      <alignment horizontal="right" vertical="center"/>
    </xf>
    <xf numFmtId="4" fontId="3" fillId="50" borderId="212" applyNumberFormat="0" applyProtection="0">
      <alignment horizontal="right" vertical="center"/>
    </xf>
    <xf numFmtId="4" fontId="3" fillId="54" borderId="212" applyNumberFormat="0" applyProtection="0">
      <alignment horizontal="right" vertical="center"/>
    </xf>
    <xf numFmtId="4" fontId="3" fillId="53" borderId="212" applyNumberFormat="0" applyProtection="0">
      <alignment horizontal="right" vertical="center"/>
    </xf>
    <xf numFmtId="4" fontId="3" fillId="95" borderId="212" applyNumberFormat="0" applyProtection="0">
      <alignment horizontal="right" vertical="center"/>
    </xf>
    <xf numFmtId="4" fontId="3" fillId="46" borderId="212" applyNumberFormat="0" applyProtection="0">
      <alignment horizontal="right" vertical="center"/>
    </xf>
    <xf numFmtId="4" fontId="3" fillId="96" borderId="213" applyNumberFormat="0" applyProtection="0">
      <alignment horizontal="left" vertical="center" indent="1"/>
    </xf>
    <xf numFmtId="4" fontId="8" fillId="97" borderId="213" applyNumberFormat="0" applyProtection="0">
      <alignment horizontal="left" vertical="center" indent="1"/>
    </xf>
    <xf numFmtId="4" fontId="8" fillId="97" borderId="213" applyNumberFormat="0" applyProtection="0">
      <alignment horizontal="left" vertical="center" indent="1"/>
    </xf>
    <xf numFmtId="4" fontId="3" fillId="93" borderId="212" applyNumberFormat="0" applyProtection="0">
      <alignment horizontal="right" vertical="center"/>
    </xf>
    <xf numFmtId="4" fontId="3" fillId="6" borderId="213" applyNumberFormat="0" applyProtection="0">
      <alignment horizontal="left" vertical="center" indent="1"/>
    </xf>
    <xf numFmtId="4" fontId="3" fillId="93" borderId="213" applyNumberFormat="0" applyProtection="0">
      <alignment horizontal="left" vertical="center" indent="1"/>
    </xf>
    <xf numFmtId="0" fontId="3" fillId="3" borderId="212" applyNumberFormat="0" applyProtection="0">
      <alignment horizontal="left" vertical="center" indent="1"/>
    </xf>
    <xf numFmtId="0" fontId="3" fillId="97" borderId="193" applyNumberFormat="0" applyProtection="0">
      <alignment horizontal="left" vertical="top" indent="1"/>
    </xf>
    <xf numFmtId="0" fontId="3" fillId="4" borderId="212" applyNumberFormat="0" applyProtection="0">
      <alignment horizontal="left" vertical="center" indent="1"/>
    </xf>
    <xf numFmtId="0" fontId="3" fillId="93" borderId="193" applyNumberFormat="0" applyProtection="0">
      <alignment horizontal="left" vertical="top" indent="1"/>
    </xf>
    <xf numFmtId="0" fontId="3" fillId="5" borderId="212" applyNumberFormat="0" applyProtection="0">
      <alignment horizontal="left" vertical="center" indent="1"/>
    </xf>
    <xf numFmtId="0" fontId="3" fillId="5" borderId="193" applyNumberFormat="0" applyProtection="0">
      <alignment horizontal="left" vertical="top" indent="1"/>
    </xf>
    <xf numFmtId="0" fontId="3" fillId="6" borderId="212" applyNumberFormat="0" applyProtection="0">
      <alignment horizontal="left" vertical="center" indent="1"/>
    </xf>
    <xf numFmtId="0" fontId="3" fillId="6" borderId="193" applyNumberFormat="0" applyProtection="0">
      <alignment horizontal="left" vertical="top" indent="1"/>
    </xf>
    <xf numFmtId="4" fontId="108" fillId="57" borderId="193" applyNumberFormat="0" applyProtection="0">
      <alignment vertical="center"/>
    </xf>
    <xf numFmtId="4" fontId="104" fillId="99" borderId="214" applyNumberFormat="0" applyProtection="0">
      <alignment vertical="center"/>
    </xf>
    <xf numFmtId="4" fontId="108" fillId="3" borderId="193" applyNumberFormat="0" applyProtection="0">
      <alignment horizontal="left" vertical="center" indent="1"/>
    </xf>
    <xf numFmtId="0" fontId="108" fillId="57" borderId="193" applyNumberFormat="0" applyProtection="0">
      <alignment horizontal="left" vertical="top" indent="1"/>
    </xf>
    <xf numFmtId="4" fontId="104" fillId="11" borderId="212" applyNumberFormat="0" applyProtection="0">
      <alignment horizontal="right" vertical="center"/>
    </xf>
    <xf numFmtId="0" fontId="8" fillId="0" borderId="0"/>
    <xf numFmtId="0" fontId="108" fillId="93" borderId="193" applyNumberFormat="0" applyProtection="0">
      <alignment horizontal="left" vertical="top" indent="1"/>
    </xf>
    <xf numFmtId="4" fontId="111" fillId="100" borderId="213" applyNumberFormat="0" applyProtection="0">
      <alignment horizontal="left" vertical="center" indent="1"/>
    </xf>
    <xf numFmtId="4" fontId="113" fillId="98" borderId="212" applyNumberFormat="0" applyProtection="0">
      <alignment horizontal="right" vertical="center"/>
    </xf>
    <xf numFmtId="165" fontId="8" fillId="0" borderId="0" applyFont="0" applyFill="0" applyBorder="0" applyAlignment="0" applyProtection="0"/>
    <xf numFmtId="165" fontId="8" fillId="0" borderId="0" applyFont="0" applyFill="0" applyBorder="0" applyAlignment="0" applyProtection="0"/>
    <xf numFmtId="0" fontId="1" fillId="0" borderId="0"/>
    <xf numFmtId="0" fontId="3" fillId="17" borderId="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151" fillId="0" borderId="0" applyNumberFormat="0" applyFill="0" applyBorder="0" applyAlignment="0" applyProtection="0"/>
    <xf numFmtId="0" fontId="152" fillId="0" borderId="0"/>
    <xf numFmtId="0" fontId="72" fillId="0" borderId="0"/>
    <xf numFmtId="4" fontId="3" fillId="0" borderId="212" applyNumberFormat="0" applyProtection="0">
      <alignment horizontal="right" vertical="center"/>
    </xf>
    <xf numFmtId="0" fontId="8" fillId="104" borderId="192" applyNumberFormat="0" applyProtection="0">
      <alignment horizontal="left" vertical="center" indent="1"/>
    </xf>
    <xf numFmtId="0" fontId="8" fillId="104" borderId="192" applyNumberFormat="0" applyProtection="0">
      <alignment horizontal="left" vertical="center" indent="1"/>
    </xf>
    <xf numFmtId="0" fontId="8" fillId="104" borderId="192" applyNumberFormat="0" applyProtection="0">
      <alignment horizontal="left" vertical="center" indent="1"/>
    </xf>
    <xf numFmtId="0" fontId="8" fillId="104" borderId="192" applyNumberFormat="0" applyProtection="0">
      <alignment horizontal="left" vertical="center" indent="1"/>
    </xf>
    <xf numFmtId="0" fontId="8" fillId="104" borderId="192" applyNumberFormat="0" applyProtection="0">
      <alignment horizontal="left" vertical="center" indent="1"/>
    </xf>
    <xf numFmtId="0" fontId="8" fillId="104" borderId="192" applyNumberFormat="0" applyProtection="0">
      <alignment horizontal="left" vertical="center" indent="1"/>
    </xf>
    <xf numFmtId="0" fontId="8" fillId="104" borderId="192" applyNumberFormat="0" applyProtection="0">
      <alignment horizontal="left" vertical="center" indent="1"/>
    </xf>
    <xf numFmtId="0" fontId="8" fillId="104" borderId="192" applyNumberFormat="0" applyProtection="0">
      <alignment horizontal="left" vertical="center" indent="1"/>
    </xf>
    <xf numFmtId="0" fontId="8" fillId="104" borderId="192" applyNumberFormat="0" applyProtection="0">
      <alignment horizontal="left" vertical="center" indent="1"/>
    </xf>
    <xf numFmtId="0" fontId="8" fillId="104" borderId="192" applyNumberFormat="0" applyProtection="0">
      <alignment horizontal="left" vertical="center" indent="1"/>
    </xf>
    <xf numFmtId="164" fontId="8"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52" fillId="0" borderId="0"/>
    <xf numFmtId="0" fontId="152" fillId="0" borderId="0"/>
    <xf numFmtId="41" fontId="1" fillId="0" borderId="0" applyFont="0" applyFill="0" applyBorder="0" applyAlignment="0" applyProtection="0"/>
    <xf numFmtId="0" fontId="1" fillId="103" borderId="169"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104" borderId="0" applyNumberFormat="0" applyBorder="0" applyAlignment="0" applyProtection="0"/>
    <xf numFmtId="0" fontId="1" fillId="118" borderId="0" applyNumberFormat="0" applyBorder="0" applyAlignment="0" applyProtection="0"/>
    <xf numFmtId="0" fontId="1" fillId="119" borderId="0" applyNumberFormat="0" applyBorder="0" applyAlignment="0" applyProtection="0"/>
    <xf numFmtId="0" fontId="1" fillId="120" borderId="0" applyNumberFormat="0" applyBorder="0" applyAlignment="0" applyProtection="0"/>
    <xf numFmtId="0" fontId="1" fillId="126" borderId="0" applyNumberFormat="0" applyBorder="0" applyAlignment="0" applyProtection="0"/>
    <xf numFmtId="0" fontId="1" fillId="127" borderId="0" applyNumberFormat="0" applyBorder="0" applyAlignment="0" applyProtection="0"/>
    <xf numFmtId="0" fontId="1" fillId="128" borderId="0" applyNumberFormat="0" applyBorder="0" applyAlignment="0" applyProtection="0"/>
    <xf numFmtId="0" fontId="1" fillId="129" borderId="0" applyNumberFormat="0" applyBorder="0" applyAlignment="0" applyProtection="0"/>
    <xf numFmtId="0" fontId="1" fillId="122" borderId="0" applyNumberFormat="0" applyBorder="0" applyAlignment="0" applyProtection="0"/>
    <xf numFmtId="0" fontId="1" fillId="130" borderId="0" applyNumberFormat="0" applyBorder="0" applyAlignment="0" applyProtection="0"/>
    <xf numFmtId="0" fontId="1" fillId="131" borderId="0" applyNumberFormat="0" applyBorder="0" applyAlignment="0" applyProtection="0"/>
    <xf numFmtId="0" fontId="1" fillId="132" borderId="0" applyNumberFormat="0" applyBorder="0" applyAlignment="0" applyProtection="0"/>
    <xf numFmtId="0" fontId="56" fillId="133" borderId="0" applyNumberFormat="0" applyBorder="0" applyAlignment="0" applyProtection="0"/>
    <xf numFmtId="0" fontId="56" fillId="134" borderId="0" applyNumberFormat="0" applyBorder="0" applyAlignment="0" applyProtection="0"/>
    <xf numFmtId="0" fontId="56" fillId="122" borderId="0" applyNumberFormat="0" applyBorder="0" applyAlignment="0" applyProtection="0"/>
    <xf numFmtId="0" fontId="56" fillId="123" borderId="0" applyNumberFormat="0" applyBorder="0" applyAlignment="0" applyProtection="0"/>
    <xf numFmtId="0" fontId="56" fillId="117" borderId="0" applyNumberFormat="0" applyBorder="0" applyAlignment="0" applyProtection="0"/>
    <xf numFmtId="0" fontId="56" fillId="124" borderId="0" applyNumberFormat="0" applyBorder="0" applyAlignment="0" applyProtection="0"/>
    <xf numFmtId="0" fontId="139" fillId="135" borderId="0" applyNumberFormat="0" applyBorder="0" applyAlignment="0" applyProtection="0"/>
    <xf numFmtId="0" fontId="143" fillId="136" borderId="173" applyNumberFormat="0" applyAlignment="0" applyProtection="0"/>
    <xf numFmtId="0" fontId="145" fillId="137" borderId="176" applyNumberFormat="0" applyAlignment="0" applyProtection="0"/>
    <xf numFmtId="0" fontId="56" fillId="138" borderId="0" applyNumberFormat="0" applyBorder="0" applyAlignment="0" applyProtection="0"/>
    <xf numFmtId="0" fontId="56" fillId="139" borderId="0" applyNumberFormat="0" applyBorder="0" applyAlignment="0" applyProtection="0"/>
    <xf numFmtId="0" fontId="56" fillId="140" borderId="0" applyNumberFormat="0" applyBorder="0" applyAlignment="0" applyProtection="0"/>
    <xf numFmtId="0" fontId="56" fillId="141" borderId="0" applyNumberFormat="0" applyBorder="0" applyAlignment="0" applyProtection="0"/>
    <xf numFmtId="0" fontId="56" fillId="142" borderId="0" applyNumberFormat="0" applyBorder="0" applyAlignment="0" applyProtection="0"/>
    <xf numFmtId="0" fontId="56" fillId="143" borderId="0" applyNumberFormat="0" applyBorder="0" applyAlignment="0" applyProtection="0"/>
    <xf numFmtId="0" fontId="141" fillId="121" borderId="173" applyNumberFormat="0" applyAlignment="0" applyProtection="0"/>
    <xf numFmtId="0" fontId="140" fillId="144" borderId="0" applyNumberFormat="0" applyBorder="0" applyAlignment="0" applyProtection="0"/>
    <xf numFmtId="164" fontId="152" fillId="0" borderId="0" applyFont="0" applyFill="0" applyBorder="0" applyAlignment="0" applyProtection="0"/>
    <xf numFmtId="0" fontId="149" fillId="145" borderId="0" applyNumberFormat="0" applyBorder="0" applyAlignment="0" applyProtection="0"/>
    <xf numFmtId="0" fontId="152" fillId="99" borderId="169" applyNumberFormat="0" applyFont="0" applyAlignment="0" applyProtection="0"/>
    <xf numFmtId="0" fontId="142" fillId="136" borderId="174" applyNumberFormat="0" applyAlignment="0" applyProtection="0"/>
    <xf numFmtId="0" fontId="152" fillId="125" borderId="193" applyNumberFormat="0" applyProtection="0">
      <alignment horizontal="left" vertical="center" indent="1"/>
    </xf>
    <xf numFmtId="4" fontId="106" fillId="125" borderId="193" applyNumberFormat="0" applyProtection="0">
      <alignment horizontal="right" vertical="center"/>
    </xf>
    <xf numFmtId="0" fontId="153" fillId="0" borderId="0" applyNumberFormat="0" applyFill="0" applyBorder="0" applyAlignment="0" applyProtection="0"/>
    <xf numFmtId="0" fontId="137" fillId="0" borderId="215" applyNumberFormat="0" applyFill="0" applyAlignment="0" applyProtection="0"/>
    <xf numFmtId="41" fontId="152" fillId="0" borderId="0" applyFont="0" applyFill="0" applyBorder="0" applyAlignment="0" applyProtection="0"/>
    <xf numFmtId="0" fontId="1" fillId="0" borderId="0"/>
    <xf numFmtId="0" fontId="152" fillId="0" borderId="0"/>
    <xf numFmtId="0" fontId="3" fillId="17" borderId="0"/>
    <xf numFmtId="0" fontId="154" fillId="17" borderId="0"/>
    <xf numFmtId="0" fontId="154" fillId="17" borderId="0"/>
    <xf numFmtId="0" fontId="154" fillId="17" borderId="0"/>
    <xf numFmtId="0" fontId="3" fillId="17" borderId="0"/>
    <xf numFmtId="0" fontId="8" fillId="0" borderId="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76" fillId="21" borderId="0" applyNumberFormat="0" applyBorder="0" applyAlignment="0" applyProtection="0"/>
    <xf numFmtId="0" fontId="76" fillId="24" borderId="0" applyNumberFormat="0" applyBorder="0" applyAlignment="0" applyProtection="0"/>
    <xf numFmtId="0" fontId="76" fillId="27" borderId="0" applyNumberFormat="0" applyBorder="0" applyAlignment="0" applyProtection="0"/>
    <xf numFmtId="0" fontId="76" fillId="30" borderId="0" applyNumberFormat="0" applyBorder="0" applyAlignment="0" applyProtection="0"/>
    <xf numFmtId="0" fontId="76" fillId="33" borderId="0" applyNumberFormat="0" applyBorder="0" applyAlignment="0" applyProtection="0"/>
    <xf numFmtId="0" fontId="76" fillId="36" borderId="0" applyNumberFormat="0" applyBorder="0" applyAlignment="0" applyProtection="0"/>
    <xf numFmtId="0" fontId="76" fillId="22" borderId="0" applyNumberFormat="0" applyBorder="0" applyAlignment="0" applyProtection="0"/>
    <xf numFmtId="0" fontId="76" fillId="25" borderId="0" applyNumberFormat="0" applyBorder="0" applyAlignment="0" applyProtection="0"/>
    <xf numFmtId="0" fontId="76" fillId="28" borderId="0" applyNumberFormat="0" applyBorder="0" applyAlignment="0" applyProtection="0"/>
    <xf numFmtId="0" fontId="76" fillId="31" borderId="0" applyNumberFormat="0" applyBorder="0" applyAlignment="0" applyProtection="0"/>
    <xf numFmtId="0" fontId="76" fillId="34" borderId="0" applyNumberFormat="0" applyBorder="0" applyAlignment="0" applyProtection="0"/>
    <xf numFmtId="0" fontId="76" fillId="37" borderId="0" applyNumberFormat="0" applyBorder="0" applyAlignment="0" applyProtection="0"/>
    <xf numFmtId="0" fontId="77" fillId="23" borderId="0" applyNumberFormat="0" applyBorder="0" applyAlignment="0" applyProtection="0"/>
    <xf numFmtId="0" fontId="77" fillId="26" borderId="0" applyNumberFormat="0" applyBorder="0" applyAlignment="0" applyProtection="0"/>
    <xf numFmtId="0" fontId="77" fillId="29" borderId="0" applyNumberFormat="0" applyBorder="0" applyAlignment="0" applyProtection="0"/>
    <xf numFmtId="0" fontId="77" fillId="32" borderId="0" applyNumberFormat="0" applyBorder="0" applyAlignment="0" applyProtection="0"/>
    <xf numFmtId="0" fontId="77" fillId="35" borderId="0" applyNumberFormat="0" applyBorder="0" applyAlignment="0" applyProtection="0"/>
    <xf numFmtId="0" fontId="77" fillId="38" borderId="0" applyNumberFormat="0" applyBorder="0" applyAlignment="0" applyProtection="0"/>
    <xf numFmtId="0" fontId="80" fillId="76" borderId="0" applyNumberFormat="0" applyBorder="0" applyAlignment="0" applyProtection="0"/>
    <xf numFmtId="0" fontId="84" fillId="78" borderId="190" applyNumberFormat="0" applyAlignment="0" applyProtection="0"/>
    <xf numFmtId="0" fontId="85" fillId="68" borderId="95" applyNumberFormat="0" applyAlignment="0" applyProtection="0"/>
    <xf numFmtId="0" fontId="86" fillId="0" borderId="104" applyNumberFormat="0" applyFill="0" applyAlignment="0" applyProtection="0"/>
    <xf numFmtId="0" fontId="79" fillId="68" borderId="0" applyNumberFormat="0" applyBorder="0" applyAlignment="0" applyProtection="0"/>
    <xf numFmtId="0" fontId="79" fillId="88" borderId="0" applyNumberFormat="0" applyBorder="0" applyAlignment="0" applyProtection="0"/>
    <xf numFmtId="0" fontId="79" fillId="89" borderId="0" applyNumberFormat="0" applyBorder="0" applyAlignment="0" applyProtection="0"/>
    <xf numFmtId="0" fontId="79" fillId="91" borderId="0" applyNumberFormat="0" applyBorder="0" applyAlignment="0" applyProtection="0"/>
    <xf numFmtId="0" fontId="91" fillId="74" borderId="190" applyNumberFormat="0" applyAlignment="0" applyProtection="0"/>
    <xf numFmtId="0" fontId="94" fillId="66" borderId="0" applyNumberFormat="0" applyBorder="0" applyAlignment="0" applyProtection="0"/>
    <xf numFmtId="177" fontId="8" fillId="0" borderId="0" applyFont="0" applyFill="0" applyBorder="0" applyAlignment="0" applyProtection="0"/>
    <xf numFmtId="194" fontId="8" fillId="0" borderId="0" applyFont="0" applyFill="0" applyBorder="0" applyAlignment="0" applyProtection="0"/>
    <xf numFmtId="193" fontId="8" fillId="0" borderId="0" applyFont="0" applyFill="0" applyBorder="0" applyAlignment="0" applyProtection="0"/>
    <xf numFmtId="0" fontId="96" fillId="74" borderId="0" applyNumberFormat="0" applyBorder="0" applyAlignment="0" applyProtection="0"/>
    <xf numFmtId="0" fontId="8" fillId="73" borderId="217" applyNumberFormat="0" applyFont="0" applyAlignment="0" applyProtection="0"/>
    <xf numFmtId="0" fontId="101" fillId="78" borderId="192" applyNumberFormat="0" applyAlignment="0" applyProtection="0"/>
    <xf numFmtId="194" fontId="8" fillId="0" borderId="0" applyFont="0" applyFill="0" applyBorder="0" applyAlignment="0" applyProtection="0"/>
    <xf numFmtId="177" fontId="8" fillId="0" borderId="0" applyFon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3" fillId="17" borderId="0"/>
    <xf numFmtId="9" fontId="156" fillId="0" borderId="0" applyFont="0" applyFill="0" applyBorder="0" applyAlignment="0" applyProtection="0"/>
    <xf numFmtId="0" fontId="72" fillId="0" borderId="0"/>
    <xf numFmtId="0" fontId="76" fillId="21" borderId="0" applyNumberFormat="0" applyBorder="0" applyAlignment="0" applyProtection="0"/>
    <xf numFmtId="0" fontId="76" fillId="24" borderId="0" applyNumberFormat="0" applyBorder="0" applyAlignment="0" applyProtection="0"/>
    <xf numFmtId="0" fontId="76" fillId="27" borderId="0" applyNumberFormat="0" applyBorder="0" applyAlignment="0" applyProtection="0"/>
    <xf numFmtId="0" fontId="76" fillId="30" borderId="0" applyNumberFormat="0" applyBorder="0" applyAlignment="0" applyProtection="0"/>
    <xf numFmtId="0" fontId="76" fillId="33" borderId="0" applyNumberFormat="0" applyBorder="0" applyAlignment="0" applyProtection="0"/>
    <xf numFmtId="0" fontId="76" fillId="36" borderId="0" applyNumberFormat="0" applyBorder="0" applyAlignment="0" applyProtection="0"/>
    <xf numFmtId="0" fontId="76" fillId="22" borderId="0" applyNumberFormat="0" applyBorder="0" applyAlignment="0" applyProtection="0"/>
    <xf numFmtId="0" fontId="76" fillId="25" borderId="0" applyNumberFormat="0" applyBorder="0" applyAlignment="0" applyProtection="0"/>
    <xf numFmtId="0" fontId="76" fillId="28" borderId="0" applyNumberFormat="0" applyBorder="0" applyAlignment="0" applyProtection="0"/>
    <xf numFmtId="0" fontId="76" fillId="31" borderId="0" applyNumberFormat="0" applyBorder="0" applyAlignment="0" applyProtection="0"/>
    <xf numFmtId="0" fontId="76" fillId="34" borderId="0" applyNumberFormat="0" applyBorder="0" applyAlignment="0" applyProtection="0"/>
    <xf numFmtId="0" fontId="76" fillId="37" borderId="0" applyNumberFormat="0" applyBorder="0" applyAlignment="0" applyProtection="0"/>
    <xf numFmtId="0" fontId="56" fillId="23" borderId="0" applyNumberFormat="0" applyBorder="0" applyAlignment="0" applyProtection="0"/>
    <xf numFmtId="0" fontId="77" fillId="23" borderId="0" applyNumberFormat="0" applyBorder="0" applyAlignment="0" applyProtection="0"/>
    <xf numFmtId="0" fontId="56" fillId="26" borderId="0" applyNumberFormat="0" applyBorder="0" applyAlignment="0" applyProtection="0"/>
    <xf numFmtId="0" fontId="77" fillId="26" borderId="0" applyNumberFormat="0" applyBorder="0" applyAlignment="0" applyProtection="0"/>
    <xf numFmtId="0" fontId="56" fillId="29" borderId="0" applyNumberFormat="0" applyBorder="0" applyAlignment="0" applyProtection="0"/>
    <xf numFmtId="0" fontId="77" fillId="29" borderId="0" applyNumberFormat="0" applyBorder="0" applyAlignment="0" applyProtection="0"/>
    <xf numFmtId="0" fontId="56" fillId="32" borderId="0" applyNumberFormat="0" applyBorder="0" applyAlignment="0" applyProtection="0"/>
    <xf numFmtId="0" fontId="77" fillId="32" borderId="0" applyNumberFormat="0" applyBorder="0" applyAlignment="0" applyProtection="0"/>
    <xf numFmtId="0" fontId="56" fillId="35" borderId="0" applyNumberFormat="0" applyBorder="0" applyAlignment="0" applyProtection="0"/>
    <xf numFmtId="0" fontId="77" fillId="35" borderId="0" applyNumberFormat="0" applyBorder="0" applyAlignment="0" applyProtection="0"/>
    <xf numFmtId="0" fontId="56" fillId="38" borderId="0" applyNumberFormat="0" applyBorder="0" applyAlignment="0" applyProtection="0"/>
    <xf numFmtId="0" fontId="77" fillId="38" borderId="0" applyNumberFormat="0" applyBorder="0" applyAlignment="0" applyProtection="0"/>
    <xf numFmtId="0" fontId="139" fillId="105" borderId="0" applyNumberFormat="0" applyBorder="0" applyAlignment="0" applyProtection="0"/>
    <xf numFmtId="0" fontId="80" fillId="76" borderId="0" applyNumberFormat="0" applyBorder="0" applyAlignment="0" applyProtection="0"/>
    <xf numFmtId="0" fontId="62" fillId="3" borderId="190" applyNumberFormat="0" applyAlignment="0" applyProtection="0"/>
    <xf numFmtId="0" fontId="143" fillId="109" borderId="173" applyNumberFormat="0" applyAlignment="0" applyProtection="0"/>
    <xf numFmtId="0" fontId="84" fillId="78" borderId="190" applyNumberFormat="0" applyAlignment="0" applyProtection="0"/>
    <xf numFmtId="0" fontId="84" fillId="78" borderId="190" applyNumberFormat="0" applyAlignment="0" applyProtection="0"/>
    <xf numFmtId="0" fontId="84" fillId="78" borderId="190" applyNumberFormat="0" applyAlignment="0" applyProtection="0"/>
    <xf numFmtId="0" fontId="84" fillId="78" borderId="190" applyNumberFormat="0" applyAlignment="0" applyProtection="0"/>
    <xf numFmtId="0" fontId="145" fillId="110" borderId="176" applyNumberFormat="0" applyAlignment="0" applyProtection="0"/>
    <xf numFmtId="0" fontId="85" fillId="68" borderId="95" applyNumberFormat="0" applyAlignment="0" applyProtection="0"/>
    <xf numFmtId="0" fontId="144" fillId="0" borderId="175" applyNumberFormat="0" applyFill="0" applyAlignment="0" applyProtection="0"/>
    <xf numFmtId="0" fontId="86" fillId="0" borderId="104" applyNumberFormat="0" applyFill="0" applyAlignment="0" applyProtection="0"/>
    <xf numFmtId="0" fontId="65" fillId="44" borderId="190" applyNumberFormat="0" applyAlignment="0" applyProtection="0"/>
    <xf numFmtId="0" fontId="66" fillId="3" borderId="192" applyNumberFormat="0" applyAlignment="0" applyProtection="0"/>
    <xf numFmtId="0" fontId="138" fillId="0" borderId="0" applyNumberFormat="0" applyFill="0" applyBorder="0" applyAlignment="0" applyProtection="0"/>
    <xf numFmtId="0" fontId="56" fillId="111" borderId="0" applyNumberFormat="0" applyBorder="0" applyAlignment="0" applyProtection="0"/>
    <xf numFmtId="0" fontId="56" fillId="112" borderId="0" applyNumberFormat="0" applyBorder="0" applyAlignment="0" applyProtection="0"/>
    <xf numFmtId="0" fontId="56" fillId="113" borderId="0" applyNumberFormat="0" applyBorder="0" applyAlignment="0" applyProtection="0"/>
    <xf numFmtId="0" fontId="79" fillId="68" borderId="0" applyNumberFormat="0" applyBorder="0" applyAlignment="0" applyProtection="0"/>
    <xf numFmtId="0" fontId="56" fillId="114" borderId="0" applyNumberFormat="0" applyBorder="0" applyAlignment="0" applyProtection="0"/>
    <xf numFmtId="0" fontId="79" fillId="88" borderId="0" applyNumberFormat="0" applyBorder="0" applyAlignment="0" applyProtection="0"/>
    <xf numFmtId="0" fontId="56" fillId="115" borderId="0" applyNumberFormat="0" applyBorder="0" applyAlignment="0" applyProtection="0"/>
    <xf numFmtId="0" fontId="79" fillId="89" borderId="0" applyNumberFormat="0" applyBorder="0" applyAlignment="0" applyProtection="0"/>
    <xf numFmtId="0" fontId="56" fillId="116" borderId="0" applyNumberFormat="0" applyBorder="0" applyAlignment="0" applyProtection="0"/>
    <xf numFmtId="0" fontId="79" fillId="91" borderId="0" applyNumberFormat="0" applyBorder="0" applyAlignment="0" applyProtection="0"/>
    <xf numFmtId="0" fontId="141" fillId="108" borderId="173" applyNumberFormat="0" applyAlignment="0" applyProtection="0"/>
    <xf numFmtId="0" fontId="91" fillId="74" borderId="190" applyNumberFormat="0" applyAlignment="0" applyProtection="0"/>
    <xf numFmtId="0" fontId="91" fillId="74" borderId="190" applyNumberFormat="0" applyAlignment="0" applyProtection="0"/>
    <xf numFmtId="0" fontId="91" fillId="74" borderId="190" applyNumberFormat="0" applyAlignment="0" applyProtection="0"/>
    <xf numFmtId="0" fontId="91" fillId="74" borderId="190" applyNumberFormat="0" applyAlignment="0" applyProtection="0"/>
    <xf numFmtId="0" fontId="140" fillId="106" borderId="0" applyNumberFormat="0" applyBorder="0" applyAlignment="0" applyProtection="0"/>
    <xf numFmtId="0" fontId="94" fillId="66" borderId="0" applyNumberFormat="0" applyBorder="0" applyAlignment="0" applyProtection="0"/>
    <xf numFmtId="0" fontId="65" fillId="44" borderId="190" applyNumberFormat="0" applyAlignment="0" applyProtection="0"/>
    <xf numFmtId="210" fontId="8" fillId="0" borderId="0" applyFont="0" applyFill="0" applyBorder="0" applyAlignment="0" applyProtection="0"/>
    <xf numFmtId="176"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209" fontId="8" fillId="0" borderId="0" applyFont="0" applyFill="0" applyBorder="0" applyAlignment="0" applyProtection="0"/>
    <xf numFmtId="165" fontId="1"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7"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0" fontId="149" fillId="107" borderId="0" applyNumberFormat="0" applyBorder="0" applyAlignment="0" applyProtection="0"/>
    <xf numFmtId="0" fontId="96" fillId="74" borderId="0" applyNumberFormat="0" applyBorder="0" applyAlignment="0" applyProtection="0"/>
    <xf numFmtId="0" fontId="95" fillId="0" borderId="0"/>
    <xf numFmtId="0" fontId="72" fillId="0" borderId="0"/>
    <xf numFmtId="0" fontId="8" fillId="0" borderId="0"/>
    <xf numFmtId="0" fontId="8" fillId="0" borderId="0"/>
    <xf numFmtId="0" fontId="1" fillId="103" borderId="169" applyNumberFormat="0" applyFont="0" applyAlignment="0" applyProtection="0"/>
    <xf numFmtId="0" fontId="1" fillId="103" borderId="169" applyNumberFormat="0" applyFont="0" applyAlignment="0" applyProtection="0"/>
    <xf numFmtId="0" fontId="8" fillId="73" borderId="217" applyNumberFormat="0" applyFont="0" applyAlignment="0" applyProtection="0"/>
    <xf numFmtId="0" fontId="8" fillId="73" borderId="217" applyNumberFormat="0" applyFont="0" applyAlignment="0" applyProtection="0"/>
    <xf numFmtId="0" fontId="8" fillId="73" borderId="217" applyNumberFormat="0" applyFont="0" applyAlignment="0" applyProtection="0"/>
    <xf numFmtId="0" fontId="8" fillId="73" borderId="217" applyNumberFormat="0" applyFont="0" applyAlignment="0" applyProtection="0"/>
    <xf numFmtId="0" fontId="59" fillId="57" borderId="217" applyNumberFormat="0" applyFont="0" applyAlignment="0" applyProtection="0"/>
    <xf numFmtId="0" fontId="62" fillId="3" borderId="190" applyNumberFormat="0" applyAlignment="0" applyProtection="0"/>
    <xf numFmtId="0" fontId="66" fillId="3" borderId="192" applyNumberFormat="0" applyAlignment="0" applyProtection="0"/>
    <xf numFmtId="9" fontId="156" fillId="0" borderId="0" applyFont="0" applyFill="0" applyBorder="0" applyAlignment="0" applyProtection="0"/>
    <xf numFmtId="9" fontId="156" fillId="0" borderId="0" applyFont="0" applyFill="0" applyBorder="0" applyAlignment="0" applyProtection="0"/>
    <xf numFmtId="9" fontId="59" fillId="0" borderId="0" applyFont="0" applyFill="0" applyBorder="0" applyAlignment="0" applyProtection="0"/>
    <xf numFmtId="9" fontId="156" fillId="0" borderId="0" applyFont="0" applyFill="0" applyBorder="0" applyAlignment="0" applyProtection="0"/>
    <xf numFmtId="9" fontId="156" fillId="0" borderId="0" applyFont="0" applyFill="0" applyBorder="0" applyAlignment="0" applyProtection="0"/>
    <xf numFmtId="9" fontId="156" fillId="0" borderId="0" applyFont="0" applyFill="0" applyBorder="0" applyAlignment="0" applyProtection="0"/>
    <xf numFmtId="0" fontId="142" fillId="109" borderId="174" applyNumberFormat="0" applyAlignment="0" applyProtection="0"/>
    <xf numFmtId="0" fontId="101" fillId="78" borderId="192" applyNumberFormat="0" applyAlignment="0" applyProtection="0"/>
    <xf numFmtId="0" fontId="101" fillId="78" borderId="192" applyNumberFormat="0" applyAlignment="0" applyProtection="0"/>
    <xf numFmtId="0" fontId="101" fillId="78" borderId="192" applyNumberFormat="0" applyAlignment="0" applyProtection="0"/>
    <xf numFmtId="0" fontId="101" fillId="78" borderId="192" applyNumberFormat="0" applyAlignment="0" applyProtection="0"/>
    <xf numFmtId="0" fontId="73" fillId="0" borderId="218" applyNumberFormat="0" applyFill="0" applyAlignment="0" applyProtection="0"/>
    <xf numFmtId="0" fontId="146" fillId="0" borderId="0" applyNumberFormat="0" applyFill="0" applyBorder="0" applyAlignment="0" applyProtection="0"/>
    <xf numFmtId="0" fontId="116" fillId="0" borderId="0" applyNumberFormat="0" applyFill="0" applyBorder="0" applyAlignment="0" applyProtection="0"/>
    <xf numFmtId="0" fontId="55" fillId="0" borderId="0" applyNumberFormat="0" applyFill="0" applyBorder="0" applyAlignment="0" applyProtection="0"/>
    <xf numFmtId="0" fontId="117" fillId="0" borderId="0" applyNumberFormat="0" applyFill="0" applyBorder="0" applyAlignment="0" applyProtection="0"/>
    <xf numFmtId="0" fontId="136" fillId="0" borderId="170" applyNumberFormat="0" applyFill="0" applyAlignment="0" applyProtection="0"/>
    <xf numFmtId="0" fontId="137" fillId="0" borderId="171" applyNumberFormat="0" applyFill="0" applyAlignment="0" applyProtection="0"/>
    <xf numFmtId="0" fontId="119" fillId="0" borderId="99" applyNumberFormat="0" applyFill="0" applyAlignment="0" applyProtection="0"/>
    <xf numFmtId="0" fontId="138" fillId="0" borderId="172" applyNumberFormat="0" applyFill="0" applyAlignment="0" applyProtection="0"/>
    <xf numFmtId="0" fontId="90" fillId="0" borderId="115" applyNumberFormat="0" applyFill="0" applyAlignment="0" applyProtection="0"/>
    <xf numFmtId="0" fontId="127" fillId="0" borderId="177" applyNumberFormat="0" applyFill="0" applyAlignment="0" applyProtection="0"/>
    <xf numFmtId="0" fontId="88" fillId="0" borderId="196" applyNumberFormat="0" applyFill="0" applyAlignment="0" applyProtection="0"/>
    <xf numFmtId="0" fontId="88" fillId="0" borderId="196" applyNumberFormat="0" applyFill="0" applyAlignment="0" applyProtection="0"/>
    <xf numFmtId="0" fontId="88" fillId="0" borderId="196" applyNumberFormat="0" applyFill="0" applyAlignment="0" applyProtection="0"/>
    <xf numFmtId="0" fontId="88" fillId="0" borderId="196" applyNumberFormat="0" applyFill="0" applyAlignment="0" applyProtection="0"/>
    <xf numFmtId="0" fontId="59" fillId="57" borderId="217" applyNumberFormat="0" applyFont="0" applyAlignment="0" applyProtection="0"/>
    <xf numFmtId="0" fontId="8" fillId="0" borderId="0"/>
    <xf numFmtId="0" fontId="1" fillId="0" borderId="0"/>
    <xf numFmtId="0" fontId="1" fillId="103" borderId="169" applyNumberFormat="0" applyFont="0" applyAlignment="0" applyProtection="0"/>
    <xf numFmtId="0" fontId="1" fillId="103" borderId="169" applyNumberFormat="0" applyFont="0" applyAlignment="0" applyProtection="0"/>
    <xf numFmtId="0" fontId="1" fillId="0" borderId="0"/>
    <xf numFmtId="0" fontId="1" fillId="103" borderId="169" applyNumberFormat="0" applyFont="0" applyAlignment="0" applyProtection="0"/>
    <xf numFmtId="0" fontId="8" fillId="0" borderId="0"/>
    <xf numFmtId="0" fontId="8" fillId="0" borderId="0"/>
    <xf numFmtId="165" fontId="1" fillId="0" borderId="0" applyFont="0" applyFill="0" applyBorder="0" applyAlignment="0" applyProtection="0"/>
    <xf numFmtId="0" fontId="8" fillId="0" borderId="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8" fillId="0" borderId="0"/>
    <xf numFmtId="0" fontId="8" fillId="0" borderId="0"/>
    <xf numFmtId="0" fontId="8" fillId="0" borderId="0"/>
    <xf numFmtId="165" fontId="1" fillId="0" borderId="0" applyFont="0" applyFill="0" applyBorder="0" applyAlignment="0" applyProtection="0"/>
    <xf numFmtId="0" fontId="8" fillId="0" borderId="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57" fillId="0" borderId="170" applyNumberFormat="0" applyFill="0" applyAlignment="0" applyProtection="0"/>
    <xf numFmtId="0" fontId="158" fillId="0" borderId="171" applyNumberFormat="0" applyFill="0" applyAlignment="0" applyProtection="0"/>
    <xf numFmtId="0" fontId="159" fillId="0" borderId="172" applyNumberFormat="0" applyFill="0" applyAlignment="0" applyProtection="0"/>
    <xf numFmtId="0" fontId="159" fillId="0" borderId="0" applyNumberFormat="0" applyFill="0" applyBorder="0" applyAlignment="0" applyProtection="0"/>
    <xf numFmtId="0" fontId="160" fillId="105" borderId="0" applyNumberFormat="0" applyBorder="0" applyAlignment="0" applyProtection="0"/>
    <xf numFmtId="0" fontId="161" fillId="106" borderId="0" applyNumberFormat="0" applyBorder="0" applyAlignment="0" applyProtection="0"/>
    <xf numFmtId="0" fontId="162" fillId="107" borderId="0" applyNumberFormat="0" applyBorder="0" applyAlignment="0" applyProtection="0"/>
    <xf numFmtId="0" fontId="163" fillId="108" borderId="173" applyNumberFormat="0" applyAlignment="0" applyProtection="0"/>
    <xf numFmtId="0" fontId="164" fillId="109" borderId="174" applyNumberFormat="0" applyAlignment="0" applyProtection="0"/>
    <xf numFmtId="0" fontId="165" fillId="109" borderId="173" applyNumberFormat="0" applyAlignment="0" applyProtection="0"/>
    <xf numFmtId="0" fontId="166" fillId="0" borderId="175" applyNumberFormat="0" applyFill="0" applyAlignment="0" applyProtection="0"/>
    <xf numFmtId="0" fontId="167" fillId="110" borderId="176" applyNumberFormat="0" applyAlignment="0" applyProtection="0"/>
    <xf numFmtId="0" fontId="168" fillId="0" borderId="0" applyNumberFormat="0" applyFill="0" applyBorder="0" applyAlignment="0" applyProtection="0"/>
    <xf numFmtId="0" fontId="25" fillId="103" borderId="169" applyNumberFormat="0" applyFont="0" applyAlignment="0" applyProtection="0"/>
    <xf numFmtId="0" fontId="169" fillId="0" borderId="0" applyNumberFormat="0" applyFill="0" applyBorder="0" applyAlignment="0" applyProtection="0"/>
    <xf numFmtId="0" fontId="170" fillId="0" borderId="177" applyNumberFormat="0" applyFill="0" applyAlignment="0" applyProtection="0"/>
    <xf numFmtId="0" fontId="171" fillId="111"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171" fillId="23" borderId="0" applyNumberFormat="0" applyBorder="0" applyAlignment="0" applyProtection="0"/>
    <xf numFmtId="0" fontId="171" fillId="112"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71" fillId="26" borderId="0" applyNumberFormat="0" applyBorder="0" applyAlignment="0" applyProtection="0"/>
    <xf numFmtId="0" fontId="171" fillId="113"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171" fillId="29" borderId="0" applyNumberFormat="0" applyBorder="0" applyAlignment="0" applyProtection="0"/>
    <xf numFmtId="0" fontId="171" fillId="114"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171" fillId="32" borderId="0" applyNumberFormat="0" applyBorder="0" applyAlignment="0" applyProtection="0"/>
    <xf numFmtId="0" fontId="171" fillId="115"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171" fillId="35" borderId="0" applyNumberFormat="0" applyBorder="0" applyAlignment="0" applyProtection="0"/>
    <xf numFmtId="0" fontId="171" fillId="116"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171" fillId="38" borderId="0" applyNumberFormat="0" applyBorder="0" applyAlignment="0" applyProtection="0"/>
    <xf numFmtId="0" fontId="25" fillId="103" borderId="169" applyNumberFormat="0" applyFont="0" applyAlignment="0" applyProtection="0"/>
    <xf numFmtId="0" fontId="25" fillId="21" borderId="0" applyNumberFormat="0" applyBorder="0" applyAlignment="0" applyProtection="0"/>
    <xf numFmtId="0" fontId="25" fillId="22"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103" borderId="169" applyNumberFormat="0" applyFont="0" applyAlignment="0" applyProtection="0"/>
    <xf numFmtId="0" fontId="25" fillId="21" borderId="0" applyNumberFormat="0" applyBorder="0" applyAlignment="0" applyProtection="0"/>
    <xf numFmtId="0" fontId="25" fillId="22"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8" fillId="0" borderId="0"/>
    <xf numFmtId="0" fontId="76" fillId="21" borderId="0" applyNumberFormat="0" applyBorder="0" applyAlignment="0" applyProtection="0"/>
    <xf numFmtId="0" fontId="76" fillId="24" borderId="0" applyNumberFormat="0" applyBorder="0" applyAlignment="0" applyProtection="0"/>
    <xf numFmtId="0" fontId="76" fillId="27" borderId="0" applyNumberFormat="0" applyBorder="0" applyAlignment="0" applyProtection="0"/>
    <xf numFmtId="0" fontId="76" fillId="30" borderId="0" applyNumberFormat="0" applyBorder="0" applyAlignment="0" applyProtection="0"/>
    <xf numFmtId="0" fontId="76" fillId="33" borderId="0" applyNumberFormat="0" applyBorder="0" applyAlignment="0" applyProtection="0"/>
    <xf numFmtId="0" fontId="76" fillId="36" borderId="0" applyNumberFormat="0" applyBorder="0" applyAlignment="0" applyProtection="0"/>
    <xf numFmtId="0" fontId="76" fillId="22" borderId="0" applyNumberFormat="0" applyBorder="0" applyAlignment="0" applyProtection="0"/>
    <xf numFmtId="0" fontId="76" fillId="25" borderId="0" applyNumberFormat="0" applyBorder="0" applyAlignment="0" applyProtection="0"/>
    <xf numFmtId="0" fontId="76" fillId="28" borderId="0" applyNumberFormat="0" applyBorder="0" applyAlignment="0" applyProtection="0"/>
    <xf numFmtId="0" fontId="76" fillId="31" borderId="0" applyNumberFormat="0" applyBorder="0" applyAlignment="0" applyProtection="0"/>
    <xf numFmtId="0" fontId="76" fillId="34" borderId="0" applyNumberFormat="0" applyBorder="0" applyAlignment="0" applyProtection="0"/>
    <xf numFmtId="0" fontId="76" fillId="37" borderId="0" applyNumberFormat="0" applyBorder="0" applyAlignment="0" applyProtection="0"/>
    <xf numFmtId="0" fontId="77" fillId="23" borderId="0" applyNumberFormat="0" applyBorder="0" applyAlignment="0" applyProtection="0"/>
    <xf numFmtId="0" fontId="77" fillId="26" borderId="0" applyNumberFormat="0" applyBorder="0" applyAlignment="0" applyProtection="0"/>
    <xf numFmtId="0" fontId="77" fillId="29" borderId="0" applyNumberFormat="0" applyBorder="0" applyAlignment="0" applyProtection="0"/>
    <xf numFmtId="0" fontId="77" fillId="32" borderId="0" applyNumberFormat="0" applyBorder="0" applyAlignment="0" applyProtection="0"/>
    <xf numFmtId="0" fontId="77" fillId="35" borderId="0" applyNumberFormat="0" applyBorder="0" applyAlignment="0" applyProtection="0"/>
    <xf numFmtId="0" fontId="77" fillId="38" borderId="0" applyNumberFormat="0" applyBorder="0" applyAlignment="0" applyProtection="0"/>
    <xf numFmtId="0" fontId="80" fillId="76" borderId="0" applyNumberFormat="0" applyBorder="0" applyAlignment="0" applyProtection="0"/>
    <xf numFmtId="0" fontId="84" fillId="78" borderId="190" applyNumberFormat="0" applyAlignment="0" applyProtection="0"/>
    <xf numFmtId="0" fontId="85" fillId="68" borderId="95" applyNumberFormat="0" applyAlignment="0" applyProtection="0"/>
    <xf numFmtId="0" fontId="86" fillId="0" borderId="104" applyNumberFormat="0" applyFill="0" applyAlignment="0" applyProtection="0"/>
    <xf numFmtId="0" fontId="79" fillId="68" borderId="0" applyNumberFormat="0" applyBorder="0" applyAlignment="0" applyProtection="0"/>
    <xf numFmtId="0" fontId="79" fillId="88" borderId="0" applyNumberFormat="0" applyBorder="0" applyAlignment="0" applyProtection="0"/>
    <xf numFmtId="0" fontId="79" fillId="89" borderId="0" applyNumberFormat="0" applyBorder="0" applyAlignment="0" applyProtection="0"/>
    <xf numFmtId="0" fontId="79" fillId="91" borderId="0" applyNumberFormat="0" applyBorder="0" applyAlignment="0" applyProtection="0"/>
    <xf numFmtId="0" fontId="91" fillId="74" borderId="190" applyNumberFormat="0" applyAlignment="0" applyProtection="0"/>
    <xf numFmtId="0" fontId="94" fillId="66" borderId="0" applyNumberFormat="0" applyBorder="0" applyAlignment="0" applyProtection="0"/>
    <xf numFmtId="177" fontId="8" fillId="0" borderId="0" applyFont="0" applyFill="0" applyBorder="0" applyAlignment="0" applyProtection="0"/>
    <xf numFmtId="176" fontId="8" fillId="0" borderId="0" applyFont="0" applyFill="0" applyBorder="0" applyAlignment="0" applyProtection="0"/>
    <xf numFmtId="194" fontId="8" fillId="0" borderId="0" applyFont="0" applyFill="0" applyBorder="0" applyAlignment="0" applyProtection="0"/>
    <xf numFmtId="193" fontId="8" fillId="0" borderId="0" applyFont="0" applyFill="0" applyBorder="0" applyAlignment="0" applyProtection="0"/>
    <xf numFmtId="0" fontId="96" fillId="74" borderId="0" applyNumberFormat="0" applyBorder="0" applyAlignment="0" applyProtection="0"/>
    <xf numFmtId="0" fontId="8" fillId="73" borderId="217" applyNumberFormat="0" applyFont="0" applyAlignment="0" applyProtection="0"/>
    <xf numFmtId="0" fontId="101" fillId="78" borderId="192" applyNumberFormat="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119" fillId="0" borderId="99" applyNumberFormat="0" applyFill="0" applyAlignment="0" applyProtection="0"/>
    <xf numFmtId="0" fontId="90" fillId="0" borderId="115" applyNumberFormat="0" applyFill="0" applyAlignment="0" applyProtection="0"/>
    <xf numFmtId="0" fontId="88" fillId="0" borderId="196" applyNumberFormat="0" applyFill="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103" borderId="169" applyNumberFormat="0" applyFont="0" applyAlignment="0" applyProtection="0"/>
    <xf numFmtId="0" fontId="1" fillId="103" borderId="169" applyNumberFormat="0" applyFont="0" applyAlignment="0" applyProtection="0"/>
    <xf numFmtId="0" fontId="1" fillId="0" borderId="0"/>
    <xf numFmtId="0" fontId="1" fillId="103" borderId="169" applyNumberFormat="0" applyFont="0" applyAlignment="0" applyProtection="0"/>
    <xf numFmtId="0" fontId="1" fillId="103" borderId="169" applyNumberFormat="0" applyFont="0" applyAlignment="0" applyProtection="0"/>
    <xf numFmtId="0" fontId="1" fillId="0" borderId="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1" fillId="0" borderId="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25" fillId="103" borderId="169" applyNumberFormat="0" applyFont="0" applyAlignment="0" applyProtection="0"/>
    <xf numFmtId="0" fontId="25" fillId="21" borderId="0" applyNumberFormat="0" applyBorder="0" applyAlignment="0" applyProtection="0"/>
    <xf numFmtId="0" fontId="25" fillId="22"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103" borderId="169" applyNumberFormat="0" applyFont="0" applyAlignment="0" applyProtection="0"/>
    <xf numFmtId="0" fontId="25" fillId="21" borderId="0" applyNumberFormat="0" applyBorder="0" applyAlignment="0" applyProtection="0"/>
    <xf numFmtId="0" fontId="25" fillId="22"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103" borderId="169" applyNumberFormat="0" applyFont="0" applyAlignment="0" applyProtection="0"/>
    <xf numFmtId="0" fontId="25" fillId="21" borderId="0" applyNumberFormat="0" applyBorder="0" applyAlignment="0" applyProtection="0"/>
    <xf numFmtId="0" fontId="25" fillId="22"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8" fillId="0" borderId="0"/>
    <xf numFmtId="0" fontId="151" fillId="0" borderId="0" applyNumberFormat="0" applyFill="0" applyBorder="0" applyAlignment="0" applyProtection="0"/>
    <xf numFmtId="0" fontId="157" fillId="0" borderId="170" applyNumberFormat="0" applyFill="0" applyAlignment="0" applyProtection="0"/>
    <xf numFmtId="0" fontId="172" fillId="105" borderId="0" applyNumberFormat="0" applyBorder="0" applyAlignment="0" applyProtection="0"/>
    <xf numFmtId="0" fontId="173" fillId="106" borderId="0" applyNumberFormat="0" applyBorder="0" applyAlignment="0" applyProtection="0"/>
    <xf numFmtId="0" fontId="174" fillId="107" borderId="0" applyNumberFormat="0" applyBorder="0" applyAlignment="0" applyProtection="0"/>
    <xf numFmtId="0" fontId="175" fillId="108" borderId="173" applyNumberFormat="0" applyAlignment="0" applyProtection="0"/>
    <xf numFmtId="0" fontId="176" fillId="109" borderId="174" applyNumberFormat="0" applyAlignment="0" applyProtection="0"/>
    <xf numFmtId="0" fontId="177" fillId="109" borderId="173" applyNumberFormat="0" applyAlignment="0" applyProtection="0"/>
    <xf numFmtId="0" fontId="178" fillId="0" borderId="175" applyNumberFormat="0" applyFill="0" applyAlignment="0" applyProtection="0"/>
    <xf numFmtId="0" fontId="179" fillId="110" borderId="176" applyNumberFormat="0" applyAlignment="0" applyProtection="0"/>
    <xf numFmtId="0" fontId="180" fillId="0" borderId="0" applyNumberFormat="0" applyFill="0" applyBorder="0" applyAlignment="0" applyProtection="0"/>
    <xf numFmtId="0" fontId="155" fillId="103" borderId="169" applyNumberFormat="0" applyFont="0" applyAlignment="0" applyProtection="0"/>
    <xf numFmtId="0" fontId="181" fillId="0" borderId="0" applyNumberFormat="0" applyFill="0" applyBorder="0" applyAlignment="0" applyProtection="0"/>
    <xf numFmtId="0" fontId="182" fillId="0" borderId="177" applyNumberFormat="0" applyFill="0" applyAlignment="0" applyProtection="0"/>
    <xf numFmtId="0" fontId="183" fillId="111" borderId="0" applyNumberFormat="0" applyBorder="0" applyAlignment="0" applyProtection="0"/>
    <xf numFmtId="0" fontId="155" fillId="21" borderId="0" applyNumberFormat="0" applyBorder="0" applyAlignment="0" applyProtection="0"/>
    <xf numFmtId="0" fontId="155" fillId="22" borderId="0" applyNumberFormat="0" applyBorder="0" applyAlignment="0" applyProtection="0"/>
    <xf numFmtId="0" fontId="183" fillId="23" borderId="0" applyNumberFormat="0" applyBorder="0" applyAlignment="0" applyProtection="0"/>
    <xf numFmtId="0" fontId="183" fillId="112" borderId="0" applyNumberFormat="0" applyBorder="0" applyAlignment="0" applyProtection="0"/>
    <xf numFmtId="0" fontId="155" fillId="24" borderId="0" applyNumberFormat="0" applyBorder="0" applyAlignment="0" applyProtection="0"/>
    <xf numFmtId="0" fontId="155" fillId="25" borderId="0" applyNumberFormat="0" applyBorder="0" applyAlignment="0" applyProtection="0"/>
    <xf numFmtId="0" fontId="183" fillId="26" borderId="0" applyNumberFormat="0" applyBorder="0" applyAlignment="0" applyProtection="0"/>
    <xf numFmtId="0" fontId="183" fillId="113" borderId="0" applyNumberFormat="0" applyBorder="0" applyAlignment="0" applyProtection="0"/>
    <xf numFmtId="0" fontId="155" fillId="27" borderId="0" applyNumberFormat="0" applyBorder="0" applyAlignment="0" applyProtection="0"/>
    <xf numFmtId="0" fontId="155" fillId="28" borderId="0" applyNumberFormat="0" applyBorder="0" applyAlignment="0" applyProtection="0"/>
    <xf numFmtId="0" fontId="183" fillId="29" borderId="0" applyNumberFormat="0" applyBorder="0" applyAlignment="0" applyProtection="0"/>
    <xf numFmtId="0" fontId="183" fillId="114" borderId="0" applyNumberFormat="0" applyBorder="0" applyAlignment="0" applyProtection="0"/>
    <xf numFmtId="0" fontId="155" fillId="30" borderId="0" applyNumberFormat="0" applyBorder="0" applyAlignment="0" applyProtection="0"/>
    <xf numFmtId="0" fontId="155" fillId="31" borderId="0" applyNumberFormat="0" applyBorder="0" applyAlignment="0" applyProtection="0"/>
    <xf numFmtId="0" fontId="183" fillId="32" borderId="0" applyNumberFormat="0" applyBorder="0" applyAlignment="0" applyProtection="0"/>
    <xf numFmtId="0" fontId="183" fillId="115" borderId="0" applyNumberFormat="0" applyBorder="0" applyAlignment="0" applyProtection="0"/>
    <xf numFmtId="0" fontId="155" fillId="33" borderId="0" applyNumberFormat="0" applyBorder="0" applyAlignment="0" applyProtection="0"/>
    <xf numFmtId="0" fontId="155" fillId="34" borderId="0" applyNumberFormat="0" applyBorder="0" applyAlignment="0" applyProtection="0"/>
    <xf numFmtId="0" fontId="183" fillId="35" borderId="0" applyNumberFormat="0" applyBorder="0" applyAlignment="0" applyProtection="0"/>
    <xf numFmtId="0" fontId="183" fillId="116" borderId="0" applyNumberFormat="0" applyBorder="0" applyAlignment="0" applyProtection="0"/>
    <xf numFmtId="0" fontId="155" fillId="36" borderId="0" applyNumberFormat="0" applyBorder="0" applyAlignment="0" applyProtection="0"/>
    <xf numFmtId="0" fontId="155" fillId="37" borderId="0" applyNumberFormat="0" applyBorder="0" applyAlignment="0" applyProtection="0"/>
    <xf numFmtId="0" fontId="183" fillId="38" borderId="0" applyNumberFormat="0" applyBorder="0" applyAlignment="0" applyProtection="0"/>
    <xf numFmtId="0" fontId="155" fillId="103" borderId="169" applyNumberFormat="0" applyFont="0" applyAlignment="0" applyProtection="0"/>
    <xf numFmtId="0" fontId="155" fillId="21" borderId="0" applyNumberFormat="0" applyBorder="0" applyAlignment="0" applyProtection="0"/>
    <xf numFmtId="0" fontId="155" fillId="22" borderId="0" applyNumberFormat="0" applyBorder="0" applyAlignment="0" applyProtection="0"/>
    <xf numFmtId="0" fontId="155" fillId="24" borderId="0" applyNumberFormat="0" applyBorder="0" applyAlignment="0" applyProtection="0"/>
    <xf numFmtId="0" fontId="155" fillId="25" borderId="0" applyNumberFormat="0" applyBorder="0" applyAlignment="0" applyProtection="0"/>
    <xf numFmtId="0" fontId="155" fillId="27" borderId="0" applyNumberFormat="0" applyBorder="0" applyAlignment="0" applyProtection="0"/>
    <xf numFmtId="0" fontId="155" fillId="28" borderId="0" applyNumberFormat="0" applyBorder="0" applyAlignment="0" applyProtection="0"/>
    <xf numFmtId="0" fontId="155" fillId="30" borderId="0" applyNumberFormat="0" applyBorder="0" applyAlignment="0" applyProtection="0"/>
    <xf numFmtId="0" fontId="155" fillId="31" borderId="0" applyNumberFormat="0" applyBorder="0" applyAlignment="0" applyProtection="0"/>
    <xf numFmtId="0" fontId="155" fillId="33" borderId="0" applyNumberFormat="0" applyBorder="0" applyAlignment="0" applyProtection="0"/>
    <xf numFmtId="0" fontId="155" fillId="34" borderId="0" applyNumberFormat="0" applyBorder="0" applyAlignment="0" applyProtection="0"/>
    <xf numFmtId="0" fontId="155" fillId="36" borderId="0" applyNumberFormat="0" applyBorder="0" applyAlignment="0" applyProtection="0"/>
    <xf numFmtId="0" fontId="155" fillId="37" borderId="0" applyNumberFormat="0" applyBorder="0" applyAlignment="0" applyProtection="0"/>
    <xf numFmtId="0" fontId="136" fillId="0" borderId="170" applyNumberFormat="0" applyFill="0" applyAlignment="0" applyProtection="0"/>
    <xf numFmtId="0" fontId="139" fillId="105" borderId="0" applyNumberFormat="0" applyBorder="0" applyAlignment="0" applyProtection="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8" fillId="0" borderId="0"/>
    <xf numFmtId="0" fontId="76" fillId="21" borderId="0" applyNumberFormat="0" applyBorder="0" applyAlignment="0" applyProtection="0"/>
    <xf numFmtId="0" fontId="76" fillId="24" borderId="0" applyNumberFormat="0" applyBorder="0" applyAlignment="0" applyProtection="0"/>
    <xf numFmtId="0" fontId="76" fillId="27" borderId="0" applyNumberFormat="0" applyBorder="0" applyAlignment="0" applyProtection="0"/>
    <xf numFmtId="0" fontId="76" fillId="30" borderId="0" applyNumberFormat="0" applyBorder="0" applyAlignment="0" applyProtection="0"/>
    <xf numFmtId="0" fontId="76" fillId="33" borderId="0" applyNumberFormat="0" applyBorder="0" applyAlignment="0" applyProtection="0"/>
    <xf numFmtId="0" fontId="76" fillId="36" borderId="0" applyNumberFormat="0" applyBorder="0" applyAlignment="0" applyProtection="0"/>
    <xf numFmtId="0" fontId="76" fillId="22" borderId="0" applyNumberFormat="0" applyBorder="0" applyAlignment="0" applyProtection="0"/>
    <xf numFmtId="0" fontId="76" fillId="25" borderId="0" applyNumberFormat="0" applyBorder="0" applyAlignment="0" applyProtection="0"/>
    <xf numFmtId="0" fontId="76" fillId="28" borderId="0" applyNumberFormat="0" applyBorder="0" applyAlignment="0" applyProtection="0"/>
    <xf numFmtId="0" fontId="76" fillId="31" borderId="0" applyNumberFormat="0" applyBorder="0" applyAlignment="0" applyProtection="0"/>
    <xf numFmtId="0" fontId="76" fillId="34" borderId="0" applyNumberFormat="0" applyBorder="0" applyAlignment="0" applyProtection="0"/>
    <xf numFmtId="0" fontId="76" fillId="37" borderId="0" applyNumberFormat="0" applyBorder="0" applyAlignment="0" applyProtection="0"/>
    <xf numFmtId="0" fontId="77" fillId="23" borderId="0" applyNumberFormat="0" applyBorder="0" applyAlignment="0" applyProtection="0"/>
    <xf numFmtId="0" fontId="77" fillId="26" borderId="0" applyNumberFormat="0" applyBorder="0" applyAlignment="0" applyProtection="0"/>
    <xf numFmtId="0" fontId="77" fillId="29" borderId="0" applyNumberFormat="0" applyBorder="0" applyAlignment="0" applyProtection="0"/>
    <xf numFmtId="0" fontId="77" fillId="32" borderId="0" applyNumberFormat="0" applyBorder="0" applyAlignment="0" applyProtection="0"/>
    <xf numFmtId="0" fontId="77" fillId="35" borderId="0" applyNumberFormat="0" applyBorder="0" applyAlignment="0" applyProtection="0"/>
    <xf numFmtId="0" fontId="77" fillId="38" borderId="0" applyNumberFormat="0" applyBorder="0" applyAlignment="0" applyProtection="0"/>
    <xf numFmtId="0" fontId="80" fillId="76" borderId="0" applyNumberFormat="0" applyBorder="0" applyAlignment="0" applyProtection="0"/>
    <xf numFmtId="0" fontId="84" fillId="78" borderId="190" applyNumberFormat="0" applyAlignment="0" applyProtection="0"/>
    <xf numFmtId="0" fontId="91" fillId="74" borderId="190" applyNumberFormat="0" applyAlignment="0" applyProtection="0"/>
    <xf numFmtId="177" fontId="8" fillId="0" borderId="0" applyFont="0" applyFill="0" applyBorder="0" applyAlignment="0" applyProtection="0"/>
    <xf numFmtId="176" fontId="8" fillId="0" borderId="0" applyFont="0" applyFill="0" applyBorder="0" applyAlignment="0" applyProtection="0"/>
    <xf numFmtId="194" fontId="8" fillId="0" borderId="0" applyFont="0" applyFill="0" applyBorder="0" applyAlignment="0" applyProtection="0"/>
    <xf numFmtId="193" fontId="8" fillId="0" borderId="0" applyFont="0" applyFill="0" applyBorder="0" applyAlignment="0" applyProtection="0"/>
    <xf numFmtId="0" fontId="8" fillId="73" borderId="217" applyNumberFormat="0" applyFont="0" applyAlignment="0" applyProtection="0"/>
    <xf numFmtId="0" fontId="101" fillId="78" borderId="192" applyNumberFormat="0" applyAlignment="0" applyProtection="0"/>
    <xf numFmtId="194" fontId="8" fillId="0" borderId="0" applyFont="0" applyFill="0" applyBorder="0" applyAlignment="0" applyProtection="0"/>
    <xf numFmtId="0" fontId="117" fillId="0" borderId="0" applyNumberFormat="0" applyFill="0" applyBorder="0" applyAlignment="0" applyProtection="0"/>
    <xf numFmtId="0" fontId="118" fillId="0" borderId="112" applyNumberFormat="0" applyFill="0" applyAlignment="0" applyProtection="0"/>
    <xf numFmtId="0" fontId="88" fillId="0" borderId="196" applyNumberFormat="0" applyFill="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194" fontId="8" fillId="0" borderId="0" applyFont="0" applyFill="0" applyBorder="0" applyAlignment="0" applyProtection="0"/>
    <xf numFmtId="194"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94" fontId="8" fillId="0" borderId="0" applyFont="0" applyFill="0" applyBorder="0" applyAlignment="0" applyProtection="0"/>
    <xf numFmtId="0" fontId="1" fillId="103" borderId="169" applyNumberFormat="0" applyFont="0" applyAlignment="0" applyProtection="0"/>
    <xf numFmtId="0" fontId="1" fillId="103" borderId="169" applyNumberFormat="0" applyFont="0" applyAlignment="0" applyProtection="0"/>
    <xf numFmtId="0" fontId="1" fillId="0" borderId="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1" fillId="0" borderId="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5" fillId="103" borderId="169" applyNumberFormat="0" applyFont="0" applyAlignment="0" applyProtection="0"/>
    <xf numFmtId="0" fontId="25" fillId="21" borderId="0" applyNumberFormat="0" applyBorder="0" applyAlignment="0" applyProtection="0"/>
    <xf numFmtId="0" fontId="25" fillId="22"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103" borderId="169" applyNumberFormat="0" applyFont="0" applyAlignment="0" applyProtection="0"/>
    <xf numFmtId="0" fontId="25" fillId="21" borderId="0" applyNumberFormat="0" applyBorder="0" applyAlignment="0" applyProtection="0"/>
    <xf numFmtId="0" fontId="25" fillId="22"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103" borderId="169" applyNumberFormat="0" applyFont="0" applyAlignment="0" applyProtection="0"/>
    <xf numFmtId="0" fontId="25" fillId="21" borderId="0" applyNumberFormat="0" applyBorder="0" applyAlignment="0" applyProtection="0"/>
    <xf numFmtId="0" fontId="25" fillId="22"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103" borderId="169" applyNumberFormat="0" applyFont="0" applyAlignment="0" applyProtection="0"/>
    <xf numFmtId="0" fontId="1" fillId="103" borderId="169" applyNumberFormat="0" applyFont="0" applyAlignment="0" applyProtection="0"/>
    <xf numFmtId="0" fontId="1" fillId="0" borderId="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1" fillId="0" borderId="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25" fillId="103" borderId="169" applyNumberFormat="0" applyFont="0" applyAlignment="0" applyProtection="0"/>
    <xf numFmtId="0" fontId="25" fillId="21" borderId="0" applyNumberFormat="0" applyBorder="0" applyAlignment="0" applyProtection="0"/>
    <xf numFmtId="0" fontId="25" fillId="22"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103" borderId="169" applyNumberFormat="0" applyFont="0" applyAlignment="0" applyProtection="0"/>
    <xf numFmtId="0" fontId="25" fillId="21" borderId="0" applyNumberFormat="0" applyBorder="0" applyAlignment="0" applyProtection="0"/>
    <xf numFmtId="0" fontId="25" fillId="22"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8" fillId="0" borderId="0"/>
    <xf numFmtId="0" fontId="155" fillId="103" borderId="169" applyNumberFormat="0" applyFont="0" applyAlignment="0" applyProtection="0"/>
    <xf numFmtId="0" fontId="155" fillId="21" borderId="0" applyNumberFormat="0" applyBorder="0" applyAlignment="0" applyProtection="0"/>
    <xf numFmtId="0" fontId="155" fillId="22" borderId="0" applyNumberFormat="0" applyBorder="0" applyAlignment="0" applyProtection="0"/>
    <xf numFmtId="0" fontId="155" fillId="24" borderId="0" applyNumberFormat="0" applyBorder="0" applyAlignment="0" applyProtection="0"/>
    <xf numFmtId="0" fontId="155" fillId="25" borderId="0" applyNumberFormat="0" applyBorder="0" applyAlignment="0" applyProtection="0"/>
    <xf numFmtId="0" fontId="155" fillId="27" borderId="0" applyNumberFormat="0" applyBorder="0" applyAlignment="0" applyProtection="0"/>
    <xf numFmtId="0" fontId="155" fillId="28" borderId="0" applyNumberFormat="0" applyBorder="0" applyAlignment="0" applyProtection="0"/>
    <xf numFmtId="0" fontId="155" fillId="30" borderId="0" applyNumberFormat="0" applyBorder="0" applyAlignment="0" applyProtection="0"/>
    <xf numFmtId="0" fontId="155" fillId="31" borderId="0" applyNumberFormat="0" applyBorder="0" applyAlignment="0" applyProtection="0"/>
    <xf numFmtId="0" fontId="155" fillId="33" borderId="0" applyNumberFormat="0" applyBorder="0" applyAlignment="0" applyProtection="0"/>
    <xf numFmtId="0" fontId="155" fillId="34" borderId="0" applyNumberFormat="0" applyBorder="0" applyAlignment="0" applyProtection="0"/>
    <xf numFmtId="0" fontId="155" fillId="36" borderId="0" applyNumberFormat="0" applyBorder="0" applyAlignment="0" applyProtection="0"/>
    <xf numFmtId="0" fontId="155" fillId="37" borderId="0" applyNumberFormat="0" applyBorder="0" applyAlignment="0" applyProtection="0"/>
    <xf numFmtId="177" fontId="8" fillId="0" borderId="0" applyFont="0" applyFill="0" applyBorder="0" applyAlignment="0" applyProtection="0"/>
    <xf numFmtId="177" fontId="8" fillId="0" borderId="0" applyFont="0" applyFill="0" applyBorder="0" applyAlignment="0" applyProtection="0"/>
    <xf numFmtId="194" fontId="8" fillId="0" borderId="0" applyFont="0" applyFill="0" applyBorder="0" applyAlignment="0" applyProtection="0"/>
    <xf numFmtId="177" fontId="8" fillId="0" borderId="0" applyFont="0" applyFill="0" applyBorder="0" applyAlignment="0" applyProtection="0"/>
    <xf numFmtId="194"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43" fontId="1" fillId="0" borderId="0" applyFont="0" applyFill="0" applyBorder="0" applyAlignment="0" applyProtection="0"/>
    <xf numFmtId="165" fontId="8" fillId="0" borderId="0" applyFont="0" applyFill="0" applyBorder="0" applyAlignment="0" applyProtection="0"/>
    <xf numFmtId="0" fontId="1" fillId="0" borderId="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1" fillId="0" borderId="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103" borderId="169" applyNumberFormat="0" applyFont="0" applyAlignment="0" applyProtection="0"/>
    <xf numFmtId="0" fontId="1" fillId="103" borderId="169" applyNumberFormat="0" applyFont="0" applyAlignment="0" applyProtection="0"/>
    <xf numFmtId="165" fontId="8" fillId="0" borderId="0" applyFont="0" applyFill="0" applyBorder="0" applyAlignment="0" applyProtection="0"/>
    <xf numFmtId="0" fontId="1" fillId="0" borderId="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1" fillId="0" borderId="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103" borderId="169" applyNumberFormat="0" applyFont="0" applyAlignment="0" applyProtection="0"/>
    <xf numFmtId="0" fontId="1" fillId="103" borderId="169" applyNumberFormat="0" applyFont="0" applyAlignment="0" applyProtection="0"/>
    <xf numFmtId="0" fontId="1" fillId="0" borderId="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1" fillId="0" borderId="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103" borderId="169" applyNumberFormat="0" applyFont="0" applyAlignment="0" applyProtection="0"/>
    <xf numFmtId="0" fontId="1" fillId="103" borderId="169" applyNumberFormat="0" applyFont="0" applyAlignment="0" applyProtection="0"/>
    <xf numFmtId="0" fontId="1" fillId="0" borderId="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1" fillId="0" borderId="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103" borderId="169" applyNumberFormat="0" applyFont="0" applyAlignment="0" applyProtection="0"/>
    <xf numFmtId="0" fontId="1" fillId="103" borderId="169" applyNumberFormat="0" applyFont="0" applyAlignment="0" applyProtection="0"/>
    <xf numFmtId="0" fontId="1" fillId="0" borderId="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0" fontId="1" fillId="0" borderId="0"/>
    <xf numFmtId="0" fontId="1" fillId="103" borderId="169"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3" fillId="17" borderId="0"/>
    <xf numFmtId="0" fontId="3" fillId="17" borderId="0"/>
    <xf numFmtId="0" fontId="3" fillId="17" borderId="0"/>
    <xf numFmtId="0" fontId="3" fillId="17" borderId="0"/>
    <xf numFmtId="0" fontId="3" fillId="17" borderId="0"/>
    <xf numFmtId="0" fontId="3" fillId="17" borderId="0"/>
    <xf numFmtId="0" fontId="3" fillId="17" borderId="0"/>
    <xf numFmtId="0" fontId="3" fillId="17" borderId="0"/>
    <xf numFmtId="0" fontId="3" fillId="17" borderId="0"/>
  </cellStyleXfs>
  <cellXfs count="1194">
    <xf numFmtId="0" fontId="0" fillId="0" borderId="0" xfId="0"/>
    <xf numFmtId="14" fontId="9" fillId="8" borderId="3" xfId="9" applyNumberFormat="1" applyFont="1" applyFill="1" applyBorder="1" applyAlignment="1">
      <alignment horizontal="center" vertical="center"/>
    </xf>
    <xf numFmtId="0" fontId="12" fillId="0" borderId="0" xfId="14" applyFont="1" applyAlignment="1">
      <alignment horizontal="center"/>
    </xf>
    <xf numFmtId="0" fontId="12" fillId="0" borderId="0" xfId="14" applyFont="1"/>
    <xf numFmtId="0" fontId="11" fillId="7" borderId="8" xfId="14" applyFont="1" applyFill="1" applyBorder="1" applyAlignment="1">
      <alignment horizontal="center" vertical="center"/>
    </xf>
    <xf numFmtId="0" fontId="12" fillId="0" borderId="0" xfId="14" applyFont="1" applyAlignment="1">
      <alignment wrapText="1"/>
    </xf>
    <xf numFmtId="3" fontId="12" fillId="0" borderId="0" xfId="14" applyNumberFormat="1" applyFont="1" applyAlignment="1">
      <alignment horizontal="right"/>
    </xf>
    <xf numFmtId="0" fontId="16" fillId="0" borderId="0" xfId="0" applyFont="1"/>
    <xf numFmtId="0" fontId="17" fillId="0" borderId="0" xfId="0" applyFont="1"/>
    <xf numFmtId="169" fontId="17" fillId="0" borderId="0" xfId="0" applyNumberFormat="1" applyFont="1"/>
    <xf numFmtId="0" fontId="13" fillId="0" borderId="0" xfId="0" applyFont="1"/>
    <xf numFmtId="171" fontId="11" fillId="13" borderId="22" xfId="0" applyNumberFormat="1" applyFont="1" applyFill="1" applyBorder="1" applyAlignment="1">
      <alignment horizontal="right" vertical="center" wrapText="1"/>
    </xf>
    <xf numFmtId="0" fontId="15" fillId="0" borderId="0" xfId="0" applyFont="1"/>
    <xf numFmtId="171" fontId="15" fillId="0" borderId="0" xfId="0" applyNumberFormat="1" applyFont="1"/>
    <xf numFmtId="0" fontId="18" fillId="0" borderId="0" xfId="0" applyFont="1" applyAlignment="1">
      <alignment vertical="center"/>
    </xf>
    <xf numFmtId="169" fontId="18" fillId="0" borderId="0" xfId="4" applyFont="1" applyAlignment="1">
      <alignment vertical="center"/>
    </xf>
    <xf numFmtId="0" fontId="20" fillId="0" borderId="0" xfId="0" applyFont="1" applyAlignment="1">
      <alignment vertical="center"/>
    </xf>
    <xf numFmtId="171" fontId="18" fillId="0" borderId="0" xfId="0" applyNumberFormat="1" applyFont="1" applyAlignment="1">
      <alignment vertical="center"/>
    </xf>
    <xf numFmtId="0" fontId="12" fillId="0" borderId="0" xfId="0" applyFont="1"/>
    <xf numFmtId="0" fontId="13" fillId="0" borderId="0" xfId="0" applyFont="1" applyAlignment="1">
      <alignment vertical="center"/>
    </xf>
    <xf numFmtId="169" fontId="15" fillId="0" borderId="0" xfId="4" applyFont="1"/>
    <xf numFmtId="0" fontId="14" fillId="0" borderId="0" xfId="0" applyFont="1" applyAlignment="1">
      <alignment vertical="center"/>
    </xf>
    <xf numFmtId="0" fontId="12" fillId="0" borderId="0" xfId="0" applyFont="1" applyAlignment="1">
      <alignment vertical="center"/>
    </xf>
    <xf numFmtId="171" fontId="11" fillId="7" borderId="15" xfId="10" applyNumberFormat="1" applyFont="1" applyFill="1" applyBorder="1" applyAlignment="1">
      <alignment vertical="center"/>
    </xf>
    <xf numFmtId="0" fontId="13" fillId="0" borderId="12" xfId="0" applyFont="1" applyBorder="1"/>
    <xf numFmtId="169" fontId="13" fillId="0" borderId="0" xfId="0" applyNumberFormat="1" applyFont="1"/>
    <xf numFmtId="169" fontId="13" fillId="0" borderId="0" xfId="4" applyFont="1"/>
    <xf numFmtId="0" fontId="11" fillId="0" borderId="0" xfId="24" applyFont="1" applyFill="1" applyAlignment="1">
      <alignment vertical="center"/>
    </xf>
    <xf numFmtId="0" fontId="12" fillId="0" borderId="0" xfId="24" applyFont="1" applyFill="1" applyAlignment="1">
      <alignment vertical="center"/>
    </xf>
    <xf numFmtId="0" fontId="11" fillId="7" borderId="13" xfId="24" applyFont="1" applyFill="1" applyBorder="1" applyAlignment="1">
      <alignment horizontal="center" vertical="center"/>
    </xf>
    <xf numFmtId="0" fontId="12" fillId="0" borderId="34" xfId="24" applyFont="1" applyFill="1" applyBorder="1" applyAlignment="1">
      <alignment vertical="center"/>
    </xf>
    <xf numFmtId="171" fontId="12" fillId="0" borderId="15" xfId="10" applyNumberFormat="1" applyFont="1" applyFill="1" applyBorder="1" applyAlignment="1">
      <alignment vertical="center"/>
    </xf>
    <xf numFmtId="0" fontId="11" fillId="7" borderId="34" xfId="24" applyFont="1" applyFill="1" applyBorder="1" applyAlignment="1">
      <alignment vertical="center"/>
    </xf>
    <xf numFmtId="0" fontId="12" fillId="0" borderId="12" xfId="24" applyFont="1" applyFill="1" applyBorder="1" applyAlignment="1">
      <alignment vertical="center"/>
    </xf>
    <xf numFmtId="0" fontId="11" fillId="7" borderId="31" xfId="24" applyFont="1" applyFill="1" applyBorder="1" applyAlignment="1">
      <alignment horizontal="center" vertical="center" wrapText="1"/>
    </xf>
    <xf numFmtId="0" fontId="11" fillId="7" borderId="18" xfId="24" applyFont="1" applyFill="1" applyBorder="1" applyAlignment="1">
      <alignment vertical="center"/>
    </xf>
    <xf numFmtId="0" fontId="11" fillId="7" borderId="9" xfId="24" applyFont="1" applyFill="1" applyBorder="1" applyAlignment="1">
      <alignment vertical="center"/>
    </xf>
    <xf numFmtId="171" fontId="12" fillId="0" borderId="0" xfId="24" applyNumberFormat="1" applyFont="1" applyFill="1" applyAlignment="1">
      <alignment vertical="center"/>
    </xf>
    <xf numFmtId="169" fontId="12" fillId="0" borderId="0" xfId="10" applyFont="1" applyFill="1" applyAlignment="1">
      <alignment vertical="center"/>
    </xf>
    <xf numFmtId="0" fontId="11" fillId="0" borderId="0" xfId="0" applyFont="1" applyAlignment="1">
      <alignment vertical="center"/>
    </xf>
    <xf numFmtId="169" fontId="12" fillId="0" borderId="0" xfId="10" applyFont="1" applyAlignment="1">
      <alignment vertical="center"/>
    </xf>
    <xf numFmtId="169" fontId="9" fillId="7" borderId="5" xfId="31" applyFont="1" applyFill="1" applyBorder="1" applyAlignment="1">
      <alignment horizontal="center" vertical="top"/>
    </xf>
    <xf numFmtId="0" fontId="13" fillId="0" borderId="0" xfId="33" applyFont="1"/>
    <xf numFmtId="0" fontId="13" fillId="16" borderId="0" xfId="33" applyFont="1" applyFill="1"/>
    <xf numFmtId="0" fontId="13" fillId="16" borderId="0" xfId="33" applyFont="1" applyFill="1" applyAlignment="1">
      <alignment horizontal="center"/>
    </xf>
    <xf numFmtId="0" fontId="12" fillId="16" borderId="0" xfId="33" applyFont="1" applyFill="1" applyAlignment="1">
      <alignment horizontal="center" vertical="center" wrapText="1"/>
    </xf>
    <xf numFmtId="0" fontId="11" fillId="13" borderId="8" xfId="33" applyFont="1" applyFill="1" applyBorder="1" applyAlignment="1">
      <alignment horizontal="center" vertical="top" wrapText="1"/>
    </xf>
    <xf numFmtId="0" fontId="11" fillId="8" borderId="8" xfId="33" applyFont="1" applyFill="1" applyBorder="1" applyAlignment="1">
      <alignment horizontal="center" vertical="top" wrapText="1"/>
    </xf>
    <xf numFmtId="0" fontId="12" fillId="16" borderId="0" xfId="33" applyFont="1" applyFill="1" applyAlignment="1">
      <alignment horizontal="center" vertical="top" wrapText="1"/>
    </xf>
    <xf numFmtId="3" fontId="15" fillId="16" borderId="0" xfId="33" applyNumberFormat="1" applyFont="1" applyFill="1" applyAlignment="1">
      <alignment horizontal="right" vertical="top" wrapText="1"/>
    </xf>
    <xf numFmtId="0" fontId="12" fillId="0" borderId="0" xfId="33" applyFont="1" applyAlignment="1">
      <alignment horizontal="justify" vertical="center" wrapText="1"/>
    </xf>
    <xf numFmtId="169" fontId="12" fillId="0" borderId="0" xfId="34" applyFont="1" applyFill="1" applyBorder="1" applyAlignment="1">
      <alignment horizontal="right" vertical="center" wrapText="1"/>
    </xf>
    <xf numFmtId="0" fontId="14" fillId="0" borderId="0" xfId="0" applyFont="1"/>
    <xf numFmtId="0" fontId="14" fillId="10" borderId="46" xfId="37" applyFont="1" applyFill="1" applyBorder="1" applyAlignment="1">
      <alignment horizontal="center" wrapText="1"/>
    </xf>
    <xf numFmtId="0" fontId="14" fillId="10" borderId="13" xfId="37" applyFont="1" applyFill="1" applyBorder="1" applyAlignment="1">
      <alignment horizontal="center"/>
    </xf>
    <xf numFmtId="0" fontId="14" fillId="10" borderId="18" xfId="37" applyFont="1" applyFill="1" applyBorder="1" applyAlignment="1">
      <alignment vertical="center" wrapText="1"/>
    </xf>
    <xf numFmtId="171" fontId="14" fillId="10" borderId="19" xfId="37" applyNumberFormat="1" applyFont="1" applyFill="1" applyBorder="1" applyAlignment="1">
      <alignment vertical="center"/>
    </xf>
    <xf numFmtId="0" fontId="14" fillId="0" borderId="0" xfId="30" applyFont="1"/>
    <xf numFmtId="0" fontId="13" fillId="0" borderId="0" xfId="30" applyFont="1"/>
    <xf numFmtId="0" fontId="11" fillId="10" borderId="28" xfId="30" applyFont="1" applyFill="1" applyBorder="1" applyAlignment="1">
      <alignment horizontal="center" vertical="top" wrapText="1"/>
    </xf>
    <xf numFmtId="3" fontId="11" fillId="0" borderId="0" xfId="30" applyNumberFormat="1" applyFont="1" applyAlignment="1">
      <alignment horizontal="justify" vertical="top" wrapText="1"/>
    </xf>
    <xf numFmtId="3" fontId="13" fillId="0" borderId="0" xfId="30" applyNumberFormat="1" applyFont="1"/>
    <xf numFmtId="0" fontId="11" fillId="10" borderId="52" xfId="30" applyFont="1" applyFill="1" applyBorder="1" applyAlignment="1">
      <alignment horizontal="justify" vertical="center" wrapText="1"/>
    </xf>
    <xf numFmtId="169" fontId="11" fillId="10" borderId="41" xfId="4" applyFont="1" applyFill="1" applyBorder="1" applyAlignment="1">
      <alignment horizontal="right" vertical="center" wrapText="1"/>
    </xf>
    <xf numFmtId="169" fontId="15" fillId="0" borderId="0" xfId="30" applyNumberFormat="1" applyFont="1" applyAlignment="1">
      <alignment vertical="top"/>
    </xf>
    <xf numFmtId="169" fontId="15" fillId="0" borderId="0" xfId="30" applyNumberFormat="1" applyFont="1"/>
    <xf numFmtId="0" fontId="12" fillId="0" borderId="0" xfId="0" applyFont="1" applyAlignment="1">
      <alignment horizontal="justify" vertical="top" wrapText="1"/>
    </xf>
    <xf numFmtId="0" fontId="12" fillId="0" borderId="0" xfId="0" applyFont="1" applyAlignment="1">
      <alignment horizontal="justify" vertical="center" wrapText="1"/>
    </xf>
    <xf numFmtId="171" fontId="15" fillId="0" borderId="0" xfId="1" applyNumberFormat="1" applyFont="1" applyBorder="1" applyAlignment="1">
      <alignment horizontal="right" vertical="center" wrapText="1"/>
    </xf>
    <xf numFmtId="3" fontId="15" fillId="0" borderId="0" xfId="1" applyNumberFormat="1" applyFont="1" applyBorder="1" applyAlignment="1">
      <alignment horizontal="right" vertical="center" wrapText="1"/>
    </xf>
    <xf numFmtId="14" fontId="11" fillId="7" borderId="8" xfId="0" applyNumberFormat="1" applyFont="1" applyFill="1" applyBorder="1" applyAlignment="1">
      <alignment horizontal="center" vertical="center" wrapText="1"/>
    </xf>
    <xf numFmtId="3" fontId="15" fillId="0" borderId="0" xfId="0" applyNumberFormat="1" applyFont="1"/>
    <xf numFmtId="3" fontId="13" fillId="0" borderId="0" xfId="0" applyNumberFormat="1" applyFont="1"/>
    <xf numFmtId="175" fontId="24" fillId="7" borderId="8" xfId="0" applyNumberFormat="1" applyFont="1" applyFill="1" applyBorder="1" applyAlignment="1">
      <alignment horizontal="center" vertical="center" wrapText="1"/>
    </xf>
    <xf numFmtId="14" fontId="11" fillId="7" borderId="8" xfId="0" applyNumberFormat="1" applyFont="1" applyFill="1" applyBorder="1" applyAlignment="1">
      <alignment horizontal="center" vertical="top" wrapText="1"/>
    </xf>
    <xf numFmtId="169" fontId="15" fillId="0" borderId="0" xfId="4" applyFont="1" applyBorder="1" applyAlignment="1">
      <alignment horizontal="right" vertical="center" wrapText="1"/>
    </xf>
    <xf numFmtId="169" fontId="15" fillId="0" borderId="0" xfId="4" applyFont="1" applyFill="1"/>
    <xf numFmtId="171" fontId="13" fillId="0" borderId="0" xfId="0" applyNumberFormat="1" applyFont="1"/>
    <xf numFmtId="171" fontId="11" fillId="7" borderId="15" xfId="26" applyNumberFormat="1" applyFont="1" applyFill="1" applyBorder="1" applyAlignment="1">
      <alignment horizontal="center" vertical="center"/>
    </xf>
    <xf numFmtId="171" fontId="11" fillId="7" borderId="15" xfId="26" applyNumberFormat="1" applyFont="1" applyFill="1" applyBorder="1" applyAlignment="1">
      <alignment horizontal="right" vertical="center"/>
    </xf>
    <xf numFmtId="171" fontId="12" fillId="7" borderId="15" xfId="26" applyNumberFormat="1" applyFont="1" applyFill="1" applyBorder="1" applyAlignment="1">
      <alignment horizontal="center" vertical="center"/>
    </xf>
    <xf numFmtId="0" fontId="26" fillId="0" borderId="0" xfId="0" applyFont="1"/>
    <xf numFmtId="0" fontId="27" fillId="0" borderId="0" xfId="26" applyFont="1" applyAlignment="1">
      <alignment horizontal="left"/>
    </xf>
    <xf numFmtId="0" fontId="27" fillId="0" borderId="0" xfId="26" applyFont="1"/>
    <xf numFmtId="175" fontId="27" fillId="7" borderId="5" xfId="26" applyNumberFormat="1" applyFont="1" applyFill="1" applyBorder="1" applyAlignment="1">
      <alignment horizontal="center" vertical="center" wrapText="1"/>
    </xf>
    <xf numFmtId="3" fontId="26" fillId="0" borderId="0" xfId="0" applyNumberFormat="1" applyFont="1"/>
    <xf numFmtId="182" fontId="26" fillId="0" borderId="0" xfId="0" applyNumberFormat="1" applyFont="1"/>
    <xf numFmtId="0" fontId="30" fillId="0" borderId="0" xfId="0" applyFont="1"/>
    <xf numFmtId="0" fontId="31" fillId="0" borderId="0" xfId="0" applyFont="1" applyAlignment="1">
      <alignment vertical="center"/>
    </xf>
    <xf numFmtId="0" fontId="32" fillId="0" borderId="0" xfId="0" applyFont="1" applyAlignment="1">
      <alignment vertical="center"/>
    </xf>
    <xf numFmtId="0" fontId="11" fillId="7" borderId="43" xfId="0" applyFont="1" applyFill="1" applyBorder="1" applyAlignment="1">
      <alignment horizontal="center" vertical="center" wrapText="1"/>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8" xfId="0" applyFont="1" applyFill="1" applyBorder="1" applyAlignment="1">
      <alignment vertical="center"/>
    </xf>
    <xf numFmtId="0" fontId="11" fillId="7" borderId="19" xfId="0" applyFont="1" applyFill="1" applyBorder="1" applyAlignment="1">
      <alignment vertical="center"/>
    </xf>
    <xf numFmtId="169" fontId="11" fillId="7" borderId="19" xfId="4" applyFont="1" applyFill="1" applyBorder="1" applyAlignment="1">
      <alignment horizontal="right" vertical="center"/>
    </xf>
    <xf numFmtId="0" fontId="11" fillId="7" borderId="20" xfId="0" applyFont="1" applyFill="1" applyBorder="1" applyAlignment="1">
      <alignment vertical="center"/>
    </xf>
    <xf numFmtId="0" fontId="11" fillId="7" borderId="46" xfId="0" applyFont="1" applyFill="1" applyBorder="1" applyAlignment="1">
      <alignment horizontal="center" vertical="center"/>
    </xf>
    <xf numFmtId="0" fontId="11" fillId="7" borderId="47" xfId="0" applyFont="1" applyFill="1" applyBorder="1" applyAlignment="1">
      <alignment horizontal="center" vertical="center"/>
    </xf>
    <xf numFmtId="0" fontId="11" fillId="7" borderId="42" xfId="0" applyFont="1" applyFill="1" applyBorder="1" applyAlignment="1">
      <alignment horizontal="center" vertical="center" wrapText="1"/>
    </xf>
    <xf numFmtId="0" fontId="11" fillId="7" borderId="44" xfId="0" applyFont="1" applyFill="1" applyBorder="1" applyAlignment="1">
      <alignment horizontal="center" vertical="center" wrapText="1"/>
    </xf>
    <xf numFmtId="0" fontId="11" fillId="7" borderId="48" xfId="0" applyFont="1" applyFill="1" applyBorder="1" applyAlignment="1">
      <alignment horizontal="center" vertical="center"/>
    </xf>
    <xf numFmtId="169" fontId="13" fillId="0" borderId="16" xfId="4" applyFont="1" applyBorder="1" applyAlignment="1">
      <alignment horizontal="right" vertical="center"/>
    </xf>
    <xf numFmtId="169" fontId="13" fillId="0" borderId="17" xfId="4" applyFont="1" applyBorder="1" applyAlignment="1">
      <alignment horizontal="right" vertical="center"/>
    </xf>
    <xf numFmtId="10" fontId="11" fillId="7" borderId="19" xfId="1" applyNumberFormat="1" applyFont="1" applyFill="1" applyBorder="1" applyAlignment="1">
      <alignment horizontal="center" vertical="center"/>
    </xf>
    <xf numFmtId="10" fontId="11" fillId="7" borderId="20" xfId="1" applyNumberFormat="1" applyFont="1" applyFill="1" applyBorder="1" applyAlignment="1">
      <alignment horizontal="center" vertical="center"/>
    </xf>
    <xf numFmtId="169" fontId="11" fillId="7" borderId="18" xfId="4" applyFont="1" applyFill="1" applyBorder="1" applyAlignment="1">
      <alignment horizontal="right" vertical="center"/>
    </xf>
    <xf numFmtId="169" fontId="11" fillId="7" borderId="20" xfId="4" applyFont="1" applyFill="1" applyBorder="1" applyAlignment="1">
      <alignment horizontal="right" vertical="center"/>
    </xf>
    <xf numFmtId="0" fontId="33" fillId="7" borderId="53" xfId="0" applyFont="1" applyFill="1" applyBorder="1" applyAlignment="1">
      <alignment vertical="center"/>
    </xf>
    <xf numFmtId="0" fontId="11" fillId="7" borderId="54" xfId="0" applyFont="1" applyFill="1" applyBorder="1" applyAlignment="1">
      <alignment vertical="center"/>
    </xf>
    <xf numFmtId="0" fontId="11" fillId="7" borderId="55" xfId="0" applyFont="1" applyFill="1" applyBorder="1" applyAlignment="1">
      <alignment vertical="center"/>
    </xf>
    <xf numFmtId="169" fontId="30" fillId="0" borderId="0" xfId="0" applyNumberFormat="1" applyFont="1"/>
    <xf numFmtId="171" fontId="15" fillId="0" borderId="0" xfId="18" applyNumberFormat="1" applyFont="1" applyAlignment="1">
      <alignment vertical="center"/>
    </xf>
    <xf numFmtId="169" fontId="13" fillId="0" borderId="0" xfId="0" applyNumberFormat="1" applyFont="1" applyAlignment="1">
      <alignment vertical="center"/>
    </xf>
    <xf numFmtId="171" fontId="9" fillId="8" borderId="5" xfId="9" applyNumberFormat="1" applyFont="1" applyFill="1" applyBorder="1" applyAlignment="1">
      <alignment horizontal="center" vertical="center"/>
    </xf>
    <xf numFmtId="169" fontId="16" fillId="0" borderId="0" xfId="0" applyNumberFormat="1" applyFont="1"/>
    <xf numFmtId="171" fontId="6" fillId="0" borderId="4" xfId="9" applyNumberFormat="1" applyFont="1" applyBorder="1" applyAlignment="1">
      <alignment horizontal="left" vertical="center" indent="3"/>
    </xf>
    <xf numFmtId="169" fontId="6" fillId="0" borderId="5" xfId="4" applyFont="1" applyBorder="1" applyAlignment="1">
      <alignment vertical="center"/>
    </xf>
    <xf numFmtId="171" fontId="9" fillId="0" borderId="61" xfId="9" applyNumberFormat="1" applyFont="1" applyBorder="1" applyAlignment="1">
      <alignment horizontal="left" vertical="center"/>
    </xf>
    <xf numFmtId="169" fontId="9" fillId="0" borderId="62" xfId="9" applyNumberFormat="1" applyFont="1" applyBorder="1" applyAlignment="1">
      <alignment vertical="center"/>
    </xf>
    <xf numFmtId="171" fontId="9" fillId="8" borderId="4" xfId="9" applyNumberFormat="1" applyFont="1" applyFill="1" applyBorder="1" applyAlignment="1">
      <alignment horizontal="left" vertical="center" indent="2"/>
    </xf>
    <xf numFmtId="169" fontId="9" fillId="8" borderId="5" xfId="9" applyNumberFormat="1" applyFont="1" applyFill="1" applyBorder="1" applyAlignment="1">
      <alignment vertical="center"/>
    </xf>
    <xf numFmtId="14" fontId="9" fillId="7" borderId="63" xfId="9" applyNumberFormat="1" applyFont="1" applyFill="1" applyBorder="1" applyAlignment="1">
      <alignment horizontal="center" vertical="center" wrapText="1"/>
    </xf>
    <xf numFmtId="14" fontId="9" fillId="7" borderId="64" xfId="9" applyNumberFormat="1" applyFont="1" applyFill="1" applyBorder="1" applyAlignment="1">
      <alignment horizontal="center" vertical="center" wrapText="1"/>
    </xf>
    <xf numFmtId="0" fontId="16" fillId="0" borderId="0" xfId="0" applyFont="1" applyAlignment="1">
      <alignment vertical="center"/>
    </xf>
    <xf numFmtId="14" fontId="9" fillId="8" borderId="2" xfId="9" applyNumberFormat="1" applyFont="1" applyFill="1" applyBorder="1" applyAlignment="1">
      <alignment horizontal="center" vertical="center"/>
    </xf>
    <xf numFmtId="171" fontId="9" fillId="7" borderId="65" xfId="9" applyNumberFormat="1" applyFont="1" applyFill="1" applyBorder="1" applyAlignment="1">
      <alignment horizontal="center" vertical="center"/>
    </xf>
    <xf numFmtId="171" fontId="9" fillId="7" borderId="66" xfId="9" applyNumberFormat="1" applyFont="1" applyFill="1" applyBorder="1" applyAlignment="1">
      <alignment horizontal="center" vertical="center"/>
    </xf>
    <xf numFmtId="171" fontId="9" fillId="7" borderId="4" xfId="9" applyNumberFormat="1" applyFont="1" applyFill="1" applyBorder="1" applyAlignment="1">
      <alignment horizontal="center" vertical="top"/>
    </xf>
    <xf numFmtId="171" fontId="9" fillId="7" borderId="66" xfId="9" applyNumberFormat="1" applyFont="1" applyFill="1" applyBorder="1" applyAlignment="1">
      <alignment horizontal="center" vertical="top"/>
    </xf>
    <xf numFmtId="171" fontId="6" fillId="0" borderId="65" xfId="9" applyNumberFormat="1" applyFont="1" applyBorder="1" applyAlignment="1">
      <alignment vertical="center"/>
    </xf>
    <xf numFmtId="169" fontId="9" fillId="0" borderId="0" xfId="9" applyNumberFormat="1" applyFont="1" applyAlignment="1">
      <alignment vertical="center"/>
    </xf>
    <xf numFmtId="171" fontId="9" fillId="0" borderId="0" xfId="9" applyNumberFormat="1" applyFont="1" applyAlignment="1">
      <alignment vertical="center"/>
    </xf>
    <xf numFmtId="171" fontId="9" fillId="0" borderId="39" xfId="9" applyNumberFormat="1" applyFont="1" applyBorder="1" applyAlignment="1">
      <alignment vertical="center"/>
    </xf>
    <xf numFmtId="171" fontId="9" fillId="0" borderId="67" xfId="9" applyNumberFormat="1" applyFont="1" applyBorder="1" applyAlignment="1">
      <alignment vertical="center"/>
    </xf>
    <xf numFmtId="171" fontId="9" fillId="0" borderId="61" xfId="9" applyNumberFormat="1" applyFont="1" applyBorder="1" applyAlignment="1">
      <alignment vertical="center"/>
    </xf>
    <xf numFmtId="171" fontId="34" fillId="0" borderId="0" xfId="9" applyNumberFormat="1" applyFont="1" applyAlignment="1">
      <alignment vertical="center"/>
    </xf>
    <xf numFmtId="171" fontId="9" fillId="7" borderId="68" xfId="9" applyNumberFormat="1" applyFont="1" applyFill="1" applyBorder="1" applyAlignment="1">
      <alignment horizontal="center" vertical="center"/>
    </xf>
    <xf numFmtId="171" fontId="9" fillId="7" borderId="5" xfId="9" applyNumberFormat="1" applyFont="1" applyFill="1" applyBorder="1" applyAlignment="1">
      <alignment horizontal="center" vertical="center"/>
    </xf>
    <xf numFmtId="169" fontId="11" fillId="7" borderId="18" xfId="4" applyFont="1" applyFill="1" applyBorder="1" applyAlignment="1">
      <alignment horizontal="left" vertical="center"/>
    </xf>
    <xf numFmtId="171" fontId="11" fillId="7" borderId="19" xfId="4" applyNumberFormat="1" applyFont="1" applyFill="1" applyBorder="1" applyAlignment="1">
      <alignment horizontal="right" vertical="center"/>
    </xf>
    <xf numFmtId="0" fontId="2" fillId="0" borderId="0" xfId="44"/>
    <xf numFmtId="0" fontId="38" fillId="0" borderId="0" xfId="45" applyFont="1" applyAlignment="1" applyProtection="1">
      <alignment vertical="center" wrapText="1"/>
      <protection locked="0"/>
    </xf>
    <xf numFmtId="0" fontId="36" fillId="0" borderId="0" xfId="45" applyAlignment="1" applyProtection="1">
      <alignment vertical="center"/>
      <protection locked="0"/>
    </xf>
    <xf numFmtId="0" fontId="36" fillId="0" borderId="71" xfId="45" applyBorder="1" applyProtection="1">
      <protection locked="0"/>
    </xf>
    <xf numFmtId="0" fontId="40" fillId="0" borderId="0" xfId="45" applyFont="1" applyAlignment="1" applyProtection="1">
      <alignment horizontal="left" vertical="top"/>
      <protection locked="0"/>
    </xf>
    <xf numFmtId="0" fontId="41" fillId="0" borderId="0" xfId="45" applyFont="1" applyAlignment="1" applyProtection="1">
      <alignment vertical="top"/>
      <protection locked="0"/>
    </xf>
    <xf numFmtId="0" fontId="41" fillId="0" borderId="72" xfId="45" applyFont="1" applyBorder="1" applyAlignment="1" applyProtection="1">
      <alignment vertical="top" wrapText="1"/>
      <protection locked="0"/>
    </xf>
    <xf numFmtId="14" fontId="43" fillId="0" borderId="72" xfId="45" applyNumberFormat="1" applyFont="1" applyBorder="1" applyAlignment="1">
      <alignment horizontal="center" vertical="center" wrapText="1"/>
    </xf>
    <xf numFmtId="0" fontId="44" fillId="19" borderId="73" xfId="45" applyFont="1" applyFill="1" applyBorder="1" applyAlignment="1" applyProtection="1">
      <alignment horizontal="center" vertical="center" wrapText="1"/>
      <protection locked="0"/>
    </xf>
    <xf numFmtId="0" fontId="45" fillId="0" borderId="0" xfId="45" applyFont="1" applyProtection="1">
      <protection locked="0"/>
    </xf>
    <xf numFmtId="0" fontId="45" fillId="20" borderId="75" xfId="45" applyFont="1" applyFill="1" applyBorder="1" applyAlignment="1" applyProtection="1">
      <alignment horizontal="center" vertical="center"/>
      <protection locked="0"/>
    </xf>
    <xf numFmtId="0" fontId="45" fillId="20" borderId="75" xfId="45" applyFont="1" applyFill="1" applyBorder="1" applyAlignment="1" applyProtection="1">
      <alignment horizontal="left" vertical="center"/>
      <protection locked="0"/>
    </xf>
    <xf numFmtId="3" fontId="45" fillId="0" borderId="76" xfId="45" applyNumberFormat="1" applyFont="1" applyBorder="1" applyAlignment="1" applyProtection="1">
      <alignment horizontal="right" vertical="center"/>
      <protection locked="0"/>
    </xf>
    <xf numFmtId="171" fontId="45" fillId="0" borderId="75" xfId="45" applyNumberFormat="1" applyFont="1" applyBorder="1" applyAlignment="1" applyProtection="1">
      <alignment horizontal="right" vertical="center"/>
      <protection locked="0"/>
    </xf>
    <xf numFmtId="0" fontId="45" fillId="20" borderId="75" xfId="45" applyFont="1" applyFill="1" applyBorder="1" applyAlignment="1" applyProtection="1">
      <alignment horizontal="right" vertical="center"/>
      <protection locked="0"/>
    </xf>
    <xf numFmtId="3" fontId="45" fillId="0" borderId="75" xfId="45" applyNumberFormat="1" applyFont="1" applyBorder="1" applyAlignment="1" applyProtection="1">
      <alignment horizontal="right" vertical="center"/>
      <protection locked="0"/>
    </xf>
    <xf numFmtId="0" fontId="36" fillId="0" borderId="79" xfId="45" applyBorder="1" applyProtection="1">
      <protection locked="0"/>
    </xf>
    <xf numFmtId="171" fontId="45" fillId="0" borderId="76" xfId="45" applyNumberFormat="1" applyFont="1" applyBorder="1" applyAlignment="1" applyProtection="1">
      <alignment horizontal="right" vertical="center"/>
      <protection locked="0"/>
    </xf>
    <xf numFmtId="171" fontId="45" fillId="0" borderId="77" xfId="45" applyNumberFormat="1" applyFont="1" applyBorder="1" applyAlignment="1" applyProtection="1">
      <alignment horizontal="left" vertical="center"/>
      <protection locked="0"/>
    </xf>
    <xf numFmtId="0" fontId="45" fillId="20" borderId="80" xfId="45" applyFont="1" applyFill="1" applyBorder="1" applyAlignment="1" applyProtection="1">
      <alignment horizontal="center" vertical="center"/>
      <protection locked="0"/>
    </xf>
    <xf numFmtId="0" fontId="45" fillId="20" borderId="80" xfId="45" applyFont="1" applyFill="1" applyBorder="1" applyAlignment="1" applyProtection="1">
      <alignment horizontal="right" vertical="center"/>
      <protection locked="0"/>
    </xf>
    <xf numFmtId="3" fontId="46" fillId="0" borderId="81" xfId="45" applyNumberFormat="1" applyFont="1" applyBorder="1" applyAlignment="1">
      <alignment horizontal="right" vertical="center"/>
    </xf>
    <xf numFmtId="0" fontId="36" fillId="0" borderId="82" xfId="45" applyBorder="1" applyProtection="1">
      <protection locked="0"/>
    </xf>
    <xf numFmtId="0" fontId="36" fillId="0" borderId="0" xfId="45" applyProtection="1">
      <protection locked="0"/>
    </xf>
    <xf numFmtId="3" fontId="48" fillId="0" borderId="0" xfId="45" applyNumberFormat="1" applyFont="1" applyAlignment="1">
      <alignment vertical="center"/>
    </xf>
    <xf numFmtId="0" fontId="49" fillId="0" borderId="0" xfId="45" applyFont="1" applyProtection="1">
      <protection locked="0"/>
    </xf>
    <xf numFmtId="0" fontId="14" fillId="7" borderId="15" xfId="0" applyFont="1" applyFill="1" applyBorder="1"/>
    <xf numFmtId="14" fontId="11" fillId="8" borderId="3" xfId="9" applyNumberFormat="1" applyFont="1" applyFill="1" applyBorder="1" applyAlignment="1">
      <alignment horizontal="center" vertical="center"/>
    </xf>
    <xf numFmtId="171" fontId="11" fillId="8" borderId="5" xfId="9" applyNumberFormat="1" applyFont="1" applyFill="1" applyBorder="1" applyAlignment="1">
      <alignment horizontal="center" vertical="center"/>
    </xf>
    <xf numFmtId="171" fontId="11" fillId="0" borderId="4" xfId="9" applyNumberFormat="1" applyFont="1" applyBorder="1" applyAlignment="1">
      <alignment vertical="center" wrapText="1"/>
    </xf>
    <xf numFmtId="169" fontId="12" fillId="0" borderId="5" xfId="9" applyNumberFormat="1" applyFont="1" applyBorder="1" applyAlignment="1">
      <alignment horizontal="center" vertical="center"/>
    </xf>
    <xf numFmtId="171" fontId="12" fillId="0" borderId="65" xfId="9" applyNumberFormat="1" applyFont="1" applyBorder="1" applyAlignment="1">
      <alignment vertical="center"/>
    </xf>
    <xf numFmtId="169" fontId="11" fillId="0" borderId="0" xfId="9" applyNumberFormat="1" applyFont="1" applyAlignment="1">
      <alignment vertical="center"/>
    </xf>
    <xf numFmtId="171" fontId="11" fillId="0" borderId="0" xfId="9" applyNumberFormat="1" applyFont="1" applyAlignment="1">
      <alignment vertical="center"/>
    </xf>
    <xf numFmtId="171" fontId="11" fillId="0" borderId="61" xfId="9" applyNumberFormat="1" applyFont="1" applyBorder="1" applyAlignment="1">
      <alignment vertical="center" wrapText="1"/>
    </xf>
    <xf numFmtId="169" fontId="11" fillId="0" borderId="40" xfId="9" applyNumberFormat="1" applyFont="1" applyBorder="1" applyAlignment="1">
      <alignment vertical="center"/>
    </xf>
    <xf numFmtId="171" fontId="11" fillId="0" borderId="39" xfId="9" applyNumberFormat="1" applyFont="1" applyBorder="1" applyAlignment="1">
      <alignment vertical="center"/>
    </xf>
    <xf numFmtId="169" fontId="51" fillId="0" borderId="0" xfId="0" applyNumberFormat="1" applyFont="1"/>
    <xf numFmtId="169" fontId="51" fillId="0" borderId="15" xfId="4" applyFont="1" applyBorder="1" applyAlignment="1">
      <alignment horizontal="right" vertical="center"/>
    </xf>
    <xf numFmtId="184" fontId="9" fillId="8" borderId="5" xfId="31" applyNumberFormat="1" applyFont="1" applyFill="1" applyBorder="1" applyAlignment="1">
      <alignment vertical="center"/>
    </xf>
    <xf numFmtId="171" fontId="12" fillId="0" borderId="0" xfId="0" applyNumberFormat="1" applyFont="1"/>
    <xf numFmtId="17" fontId="27" fillId="7" borderId="5" xfId="26" applyNumberFormat="1" applyFont="1" applyFill="1" applyBorder="1" applyAlignment="1">
      <alignment horizontal="center" vertical="center" wrapText="1"/>
    </xf>
    <xf numFmtId="0" fontId="12" fillId="16" borderId="0" xfId="0" applyFont="1" applyFill="1"/>
    <xf numFmtId="0" fontId="12" fillId="16" borderId="0" xfId="0" applyFont="1" applyFill="1" applyAlignment="1">
      <alignment horizontal="right" vertical="center"/>
    </xf>
    <xf numFmtId="171" fontId="11" fillId="16" borderId="15" xfId="26" applyNumberFormat="1" applyFont="1" applyFill="1" applyBorder="1" applyAlignment="1">
      <alignment horizontal="center" vertical="center" wrapText="1"/>
    </xf>
    <xf numFmtId="171" fontId="12" fillId="16" borderId="15" xfId="26" applyNumberFormat="1" applyFont="1" applyFill="1" applyBorder="1" applyAlignment="1">
      <alignment horizontal="center" vertical="center" wrapText="1"/>
    </xf>
    <xf numFmtId="171" fontId="12" fillId="16" borderId="15" xfId="26" applyNumberFormat="1" applyFont="1" applyFill="1" applyBorder="1" applyAlignment="1">
      <alignment horizontal="right" vertical="center"/>
    </xf>
    <xf numFmtId="171" fontId="12" fillId="16" borderId="15" xfId="10" applyNumberFormat="1" applyFont="1" applyFill="1" applyBorder="1" applyAlignment="1">
      <alignment horizontal="right" vertical="center" wrapText="1"/>
    </xf>
    <xf numFmtId="171" fontId="12" fillId="16" borderId="15" xfId="26" applyNumberFormat="1" applyFont="1" applyFill="1" applyBorder="1" applyAlignment="1">
      <alignment horizontal="center" vertical="center"/>
    </xf>
    <xf numFmtId="171" fontId="11" fillId="16" borderId="15" xfId="26" applyNumberFormat="1" applyFont="1" applyFill="1" applyBorder="1" applyAlignment="1">
      <alignment horizontal="right" vertical="center" wrapText="1"/>
    </xf>
    <xf numFmtId="0" fontId="13" fillId="16" borderId="0" xfId="0" applyFont="1" applyFill="1"/>
    <xf numFmtId="3" fontId="11" fillId="7" borderId="19" xfId="4" applyNumberFormat="1" applyFont="1" applyFill="1" applyBorder="1" applyAlignment="1">
      <alignment horizontal="right" vertical="center"/>
    </xf>
    <xf numFmtId="171" fontId="11" fillId="8" borderId="5" xfId="9" applyNumberFormat="1" applyFont="1" applyFill="1" applyBorder="1" applyAlignment="1">
      <alignment horizontal="center" vertical="top"/>
    </xf>
    <xf numFmtId="171" fontId="12" fillId="0" borderId="0" xfId="9" applyNumberFormat="1" applyFont="1" applyAlignment="1">
      <alignment vertical="center"/>
    </xf>
    <xf numFmtId="169" fontId="22" fillId="0" borderId="0" xfId="10" applyFont="1"/>
    <xf numFmtId="171" fontId="12" fillId="0" borderId="0" xfId="9" applyNumberFormat="1" applyFont="1"/>
    <xf numFmtId="171" fontId="12" fillId="0" borderId="23" xfId="9" applyNumberFormat="1" applyFont="1" applyBorder="1" applyAlignment="1">
      <alignment horizontal="center" vertical="center"/>
    </xf>
    <xf numFmtId="171" fontId="12" fillId="0" borderId="23" xfId="9" applyNumberFormat="1" applyFont="1" applyBorder="1" applyAlignment="1">
      <alignment vertical="center"/>
    </xf>
    <xf numFmtId="171" fontId="12" fillId="0" borderId="5" xfId="9" applyNumberFormat="1" applyFont="1" applyBorder="1" applyAlignment="1">
      <alignment horizontal="center" vertical="center"/>
    </xf>
    <xf numFmtId="171" fontId="12" fillId="0" borderId="5" xfId="9" applyNumberFormat="1" applyFont="1" applyBorder="1" applyAlignment="1">
      <alignment vertical="center"/>
    </xf>
    <xf numFmtId="171" fontId="12" fillId="0" borderId="23" xfId="10" applyNumberFormat="1" applyFont="1" applyBorder="1" applyAlignment="1">
      <alignment vertical="center"/>
    </xf>
    <xf numFmtId="171" fontId="12" fillId="0" borderId="5" xfId="10" applyNumberFormat="1" applyFont="1" applyBorder="1" applyAlignment="1">
      <alignment vertical="center"/>
    </xf>
    <xf numFmtId="171" fontId="12" fillId="0" borderId="0" xfId="4" applyNumberFormat="1" applyFont="1"/>
    <xf numFmtId="171" fontId="11" fillId="0" borderId="0" xfId="4" applyNumberFormat="1" applyFont="1" applyAlignment="1">
      <alignment vertical="center"/>
    </xf>
    <xf numFmtId="169" fontId="11" fillId="0" borderId="0" xfId="10" applyFont="1"/>
    <xf numFmtId="171" fontId="12" fillId="0" borderId="23" xfId="9" quotePrefix="1" applyNumberFormat="1" applyFont="1" applyBorder="1" applyAlignment="1">
      <alignment horizontal="center" vertical="center"/>
    </xf>
    <xf numFmtId="183" fontId="54" fillId="7" borderId="5" xfId="26" applyNumberFormat="1" applyFont="1" applyFill="1" applyBorder="1" applyAlignment="1">
      <alignment horizontal="center" vertical="center" wrapText="1"/>
    </xf>
    <xf numFmtId="171" fontId="12" fillId="0" borderId="32" xfId="14" applyNumberFormat="1" applyFont="1" applyBorder="1" applyAlignment="1">
      <alignment horizontal="right"/>
    </xf>
    <xf numFmtId="175" fontId="11" fillId="19" borderId="26" xfId="36" applyNumberFormat="1" applyFont="1" applyFill="1" applyBorder="1" applyAlignment="1">
      <alignment horizontal="center" vertical="center" wrapText="1"/>
    </xf>
    <xf numFmtId="0" fontId="11" fillId="19" borderId="28" xfId="36" applyFont="1" applyFill="1" applyBorder="1" applyAlignment="1">
      <alignment horizontal="center" vertical="top" wrapText="1"/>
    </xf>
    <xf numFmtId="171" fontId="12" fillId="0" borderId="5" xfId="0" applyNumberFormat="1" applyFont="1" applyBorder="1" applyAlignment="1">
      <alignment vertical="center"/>
    </xf>
    <xf numFmtId="171" fontId="12" fillId="0" borderId="118" xfId="0" applyNumberFormat="1" applyFont="1" applyBorder="1" applyAlignment="1">
      <alignment vertical="center"/>
    </xf>
    <xf numFmtId="0" fontId="11" fillId="19" borderId="29" xfId="36" applyFont="1" applyFill="1" applyBorder="1" applyAlignment="1">
      <alignment horizontal="center" vertical="top" wrapText="1"/>
    </xf>
    <xf numFmtId="171" fontId="12" fillId="0" borderId="23" xfId="0" applyNumberFormat="1" applyFont="1" applyBorder="1" applyAlignment="1">
      <alignment vertical="center"/>
    </xf>
    <xf numFmtId="175" fontId="11" fillId="19" borderId="25" xfId="36" applyNumberFormat="1" applyFont="1" applyFill="1" applyBorder="1" applyAlignment="1">
      <alignment horizontal="center" vertical="center" wrapText="1"/>
    </xf>
    <xf numFmtId="171" fontId="12" fillId="0" borderId="117" xfId="0" applyNumberFormat="1" applyFont="1" applyBorder="1" applyAlignment="1">
      <alignment vertical="center"/>
    </xf>
    <xf numFmtId="0" fontId="12" fillId="0" borderId="15" xfId="24" applyFont="1" applyFill="1" applyBorder="1" applyAlignment="1">
      <alignment horizontal="center" vertical="center"/>
    </xf>
    <xf numFmtId="0" fontId="11" fillId="7" borderId="19" xfId="24" applyFont="1" applyFill="1" applyBorder="1" applyAlignment="1">
      <alignment horizontal="center" vertical="center"/>
    </xf>
    <xf numFmtId="169" fontId="12" fillId="0" borderId="32" xfId="18" applyFont="1" applyFill="1" applyBorder="1" applyAlignment="1">
      <alignment horizontal="right" vertical="center" wrapText="1"/>
    </xf>
    <xf numFmtId="169" fontId="12" fillId="0" borderId="32" xfId="34" applyFont="1" applyFill="1" applyBorder="1" applyAlignment="1">
      <alignment horizontal="right" vertical="center" wrapText="1"/>
    </xf>
    <xf numFmtId="169" fontId="12" fillId="0" borderId="8" xfId="34" applyFont="1" applyFill="1" applyBorder="1" applyAlignment="1">
      <alignment horizontal="right" vertical="center" wrapText="1"/>
    </xf>
    <xf numFmtId="172" fontId="12" fillId="0" borderId="5" xfId="9" applyNumberFormat="1" applyFont="1" applyBorder="1" applyAlignment="1">
      <alignment vertical="center"/>
    </xf>
    <xf numFmtId="171" fontId="11" fillId="11" borderId="5" xfId="9" applyNumberFormat="1" applyFont="1" applyFill="1" applyBorder="1" applyAlignment="1">
      <alignment horizontal="left" vertical="center"/>
    </xf>
    <xf numFmtId="171" fontId="11" fillId="11" borderId="5" xfId="9" applyNumberFormat="1" applyFont="1" applyFill="1" applyBorder="1" applyAlignment="1">
      <alignment vertical="center"/>
    </xf>
    <xf numFmtId="171" fontId="12" fillId="16" borderId="5" xfId="9" applyNumberFormat="1" applyFont="1" applyFill="1" applyBorder="1" applyAlignment="1">
      <alignment vertical="center"/>
    </xf>
    <xf numFmtId="171" fontId="11" fillId="0" borderId="5" xfId="9" applyNumberFormat="1" applyFont="1" applyBorder="1" applyAlignment="1">
      <alignment horizontal="center" vertical="center"/>
    </xf>
    <xf numFmtId="0" fontId="12" fillId="0" borderId="32" xfId="14" applyFont="1" applyBorder="1" applyAlignment="1">
      <alignment horizontal="center" vertical="center" wrapText="1"/>
    </xf>
    <xf numFmtId="0" fontId="11" fillId="0" borderId="32" xfId="14" applyFont="1" applyBorder="1" applyAlignment="1">
      <alignment horizontal="center" vertical="center" wrapText="1"/>
    </xf>
    <xf numFmtId="0" fontId="13" fillId="0" borderId="32" xfId="14" applyFont="1" applyBorder="1" applyAlignment="1">
      <alignment horizontal="center" vertical="center" wrapText="1"/>
    </xf>
    <xf numFmtId="0" fontId="12" fillId="0" borderId="8" xfId="14" applyFont="1" applyBorder="1" applyAlignment="1">
      <alignment horizontal="center" vertical="center" wrapText="1"/>
    </xf>
    <xf numFmtId="169" fontId="13" fillId="0" borderId="13" xfId="0" applyNumberFormat="1" applyFont="1" applyBorder="1"/>
    <xf numFmtId="169" fontId="12" fillId="0" borderId="30" xfId="4" applyFont="1" applyBorder="1" applyAlignment="1">
      <alignment horizontal="right" vertical="center" wrapText="1"/>
    </xf>
    <xf numFmtId="169" fontId="12" fillId="0" borderId="49" xfId="4" applyFont="1" applyBorder="1" applyAlignment="1">
      <alignment horizontal="right" vertical="center" wrapText="1"/>
    </xf>
    <xf numFmtId="169" fontId="12" fillId="0" borderId="49" xfId="1265" applyFont="1" applyFill="1" applyBorder="1" applyAlignment="1">
      <alignment horizontal="right" vertical="center" wrapText="1"/>
    </xf>
    <xf numFmtId="169" fontId="12" fillId="0" borderId="49" xfId="4" applyFont="1" applyFill="1" applyBorder="1" applyAlignment="1">
      <alignment horizontal="right" vertical="center" wrapText="1"/>
    </xf>
    <xf numFmtId="0" fontId="12" fillId="0" borderId="86" xfId="36" applyFont="1" applyBorder="1" applyAlignment="1">
      <alignment horizontal="justify" vertical="center" wrapText="1"/>
    </xf>
    <xf numFmtId="169" fontId="12" fillId="0" borderId="30" xfId="1265" applyFont="1" applyFill="1" applyBorder="1" applyAlignment="1">
      <alignment horizontal="right" vertical="center" wrapText="1"/>
    </xf>
    <xf numFmtId="0" fontId="12" fillId="0" borderId="120" xfId="36" applyFont="1" applyBorder="1" applyAlignment="1">
      <alignment horizontal="justify" vertical="center" wrapText="1"/>
    </xf>
    <xf numFmtId="171" fontId="12" fillId="0" borderId="13" xfId="37" applyNumberFormat="1" applyFont="1" applyBorder="1" applyAlignment="1">
      <alignment vertical="center"/>
    </xf>
    <xf numFmtId="169" fontId="11" fillId="0" borderId="30" xfId="4" applyFont="1" applyBorder="1" applyAlignment="1">
      <alignment horizontal="right" vertical="center" wrapText="1"/>
    </xf>
    <xf numFmtId="169" fontId="12" fillId="0" borderId="49" xfId="36" applyNumberFormat="1" applyFont="1" applyBorder="1" applyAlignment="1">
      <alignment horizontal="right" vertical="center" wrapText="1"/>
    </xf>
    <xf numFmtId="169" fontId="11" fillId="0" borderId="28" xfId="4" applyFont="1" applyBorder="1" applyAlignment="1">
      <alignment horizontal="right" vertical="center" wrapText="1"/>
    </xf>
    <xf numFmtId="169" fontId="11" fillId="0" borderId="30" xfId="30" applyNumberFormat="1" applyFont="1" applyBorder="1" applyAlignment="1">
      <alignment horizontal="right" vertical="center" wrapText="1"/>
    </xf>
    <xf numFmtId="169" fontId="11" fillId="0" borderId="49" xfId="4" applyFont="1" applyBorder="1" applyAlignment="1">
      <alignment horizontal="right" vertical="center" wrapText="1"/>
    </xf>
    <xf numFmtId="169" fontId="12" fillId="0" borderId="49" xfId="18" applyFont="1" applyBorder="1" applyAlignment="1">
      <alignment horizontal="right" vertical="center" wrapText="1"/>
    </xf>
    <xf numFmtId="180" fontId="13" fillId="0" borderId="49" xfId="30" applyNumberFormat="1" applyFont="1" applyBorder="1" applyAlignment="1">
      <alignment vertical="center"/>
    </xf>
    <xf numFmtId="180" fontId="13" fillId="0" borderId="28" xfId="30" applyNumberFormat="1" applyFont="1" applyBorder="1" applyAlignment="1">
      <alignment vertical="center"/>
    </xf>
    <xf numFmtId="171" fontId="12" fillId="16" borderId="43" xfId="26" applyNumberFormat="1" applyFont="1" applyFill="1" applyBorder="1" applyAlignment="1">
      <alignment horizontal="center" vertical="center" wrapText="1"/>
    </xf>
    <xf numFmtId="169" fontId="12" fillId="16" borderId="43" xfId="10" applyFont="1" applyFill="1" applyBorder="1" applyAlignment="1">
      <alignment horizontal="right" vertical="center" wrapText="1"/>
    </xf>
    <xf numFmtId="171" fontId="12" fillId="16" borderId="46" xfId="26" applyNumberFormat="1" applyFont="1" applyFill="1" applyBorder="1" applyAlignment="1">
      <alignment horizontal="center" vertical="center" wrapText="1"/>
    </xf>
    <xf numFmtId="171" fontId="12" fillId="16" borderId="46" xfId="26" applyNumberFormat="1" applyFont="1" applyFill="1" applyBorder="1" applyAlignment="1">
      <alignment horizontal="right" vertical="center"/>
    </xf>
    <xf numFmtId="171" fontId="12" fillId="16" borderId="13" xfId="26" applyNumberFormat="1" applyFont="1" applyFill="1" applyBorder="1" applyAlignment="1">
      <alignment horizontal="center" vertical="center" wrapText="1"/>
    </xf>
    <xf numFmtId="171" fontId="12" fillId="16" borderId="43" xfId="10" applyNumberFormat="1" applyFont="1" applyFill="1" applyBorder="1" applyAlignment="1">
      <alignment horizontal="right" vertical="center" wrapText="1"/>
    </xf>
    <xf numFmtId="171" fontId="12" fillId="16" borderId="46" xfId="26" applyNumberFormat="1" applyFont="1" applyFill="1" applyBorder="1" applyAlignment="1">
      <alignment horizontal="center" vertical="center"/>
    </xf>
    <xf numFmtId="171" fontId="12" fillId="16" borderId="46" xfId="10" applyNumberFormat="1" applyFont="1" applyFill="1" applyBorder="1" applyAlignment="1">
      <alignment horizontal="right" vertical="center"/>
    </xf>
    <xf numFmtId="171" fontId="12" fillId="16" borderId="13" xfId="26" applyNumberFormat="1" applyFont="1" applyFill="1" applyBorder="1" applyAlignment="1">
      <alignment horizontal="center" vertical="center"/>
    </xf>
    <xf numFmtId="171" fontId="12" fillId="16" borderId="13" xfId="10" applyNumberFormat="1" applyFont="1" applyFill="1" applyBorder="1" applyAlignment="1">
      <alignment horizontal="right" vertical="center"/>
    </xf>
    <xf numFmtId="171" fontId="11" fillId="16" borderId="43" xfId="26" applyNumberFormat="1" applyFont="1" applyFill="1" applyBorder="1" applyAlignment="1">
      <alignment horizontal="center" vertical="center"/>
    </xf>
    <xf numFmtId="171" fontId="11" fillId="16" borderId="43" xfId="26" applyNumberFormat="1" applyFont="1" applyFill="1" applyBorder="1" applyAlignment="1">
      <alignment horizontal="right" vertical="center"/>
    </xf>
    <xf numFmtId="171" fontId="12" fillId="16" borderId="13" xfId="26" applyNumberFormat="1" applyFont="1" applyFill="1" applyBorder="1" applyAlignment="1">
      <alignment horizontal="right" vertical="center"/>
    </xf>
    <xf numFmtId="171" fontId="12" fillId="16" borderId="43" xfId="26" applyNumberFormat="1" applyFont="1" applyFill="1" applyBorder="1" applyAlignment="1">
      <alignment horizontal="center" vertical="center"/>
    </xf>
    <xf numFmtId="171" fontId="12" fillId="16" borderId="43" xfId="26" applyNumberFormat="1" applyFont="1" applyFill="1" applyBorder="1" applyAlignment="1">
      <alignment horizontal="right" vertical="center"/>
    </xf>
    <xf numFmtId="185" fontId="12" fillId="16" borderId="46" xfId="26" applyNumberFormat="1" applyFont="1" applyFill="1" applyBorder="1" applyAlignment="1">
      <alignment horizontal="center" vertical="center"/>
    </xf>
    <xf numFmtId="171" fontId="12" fillId="16" borderId="43" xfId="10" applyNumberFormat="1" applyFont="1" applyFill="1" applyBorder="1" applyAlignment="1">
      <alignment horizontal="right" vertical="center"/>
    </xf>
    <xf numFmtId="0" fontId="12" fillId="0" borderId="43" xfId="0" applyFont="1" applyBorder="1" applyAlignment="1">
      <alignment horizontal="left" vertical="center"/>
    </xf>
    <xf numFmtId="0" fontId="12" fillId="0" borderId="43" xfId="0" applyFont="1" applyBorder="1" applyAlignment="1">
      <alignment horizontal="center" vertical="center"/>
    </xf>
    <xf numFmtId="169" fontId="12" fillId="0" borderId="43" xfId="34" applyFont="1" applyBorder="1" applyAlignment="1">
      <alignment horizontal="right" vertical="center"/>
    </xf>
    <xf numFmtId="10" fontId="12" fillId="0" borderId="43" xfId="23" applyNumberFormat="1" applyFont="1" applyFill="1" applyBorder="1" applyAlignment="1">
      <alignment horizontal="center" vertical="center"/>
    </xf>
    <xf numFmtId="0" fontId="12" fillId="0" borderId="46" xfId="0" applyFont="1" applyBorder="1" applyAlignment="1">
      <alignment horizontal="left" vertical="center"/>
    </xf>
    <xf numFmtId="0" fontId="12" fillId="0" borderId="46" xfId="0" applyFont="1" applyBorder="1" applyAlignment="1">
      <alignment horizontal="center" vertical="center"/>
    </xf>
    <xf numFmtId="169" fontId="12" fillId="0" borderId="46" xfId="34" applyFont="1" applyBorder="1" applyAlignment="1">
      <alignment horizontal="right" vertical="center"/>
    </xf>
    <xf numFmtId="10" fontId="12" fillId="0" borderId="46" xfId="23" applyNumberFormat="1" applyFont="1" applyFill="1" applyBorder="1" applyAlignment="1">
      <alignment horizontal="center" vertical="center"/>
    </xf>
    <xf numFmtId="0" fontId="12" fillId="0" borderId="13" xfId="0" applyFont="1" applyBorder="1" applyAlignment="1">
      <alignment horizontal="left" vertical="center"/>
    </xf>
    <xf numFmtId="0" fontId="12" fillId="0" borderId="13" xfId="0" applyFont="1" applyBorder="1" applyAlignment="1">
      <alignment horizontal="center" vertical="center"/>
    </xf>
    <xf numFmtId="169" fontId="12" fillId="0" borderId="13" xfId="34" applyFont="1" applyBorder="1" applyAlignment="1">
      <alignment horizontal="right" vertical="center"/>
    </xf>
    <xf numFmtId="10" fontId="12" fillId="0" borderId="13" xfId="23" applyNumberFormat="1" applyFont="1" applyFill="1" applyBorder="1" applyAlignment="1">
      <alignment horizontal="center" vertical="center"/>
    </xf>
    <xf numFmtId="0" fontId="13" fillId="0" borderId="43" xfId="0" applyFont="1" applyBorder="1" applyAlignment="1">
      <alignment horizontal="left" vertical="center"/>
    </xf>
    <xf numFmtId="0" fontId="13" fillId="0" borderId="43" xfId="0" applyFont="1" applyBorder="1" applyAlignment="1">
      <alignment horizontal="center" vertical="center"/>
    </xf>
    <xf numFmtId="169" fontId="13" fillId="0" borderId="43" xfId="34" applyFont="1" applyBorder="1" applyAlignment="1">
      <alignment horizontal="right" vertical="center"/>
    </xf>
    <xf numFmtId="10" fontId="13" fillId="0" borderId="43" xfId="23" applyNumberFormat="1" applyFont="1" applyBorder="1" applyAlignment="1">
      <alignment horizontal="center" vertical="center"/>
    </xf>
    <xf numFmtId="0" fontId="13" fillId="0" borderId="46" xfId="0" applyFont="1" applyBorder="1" applyAlignment="1">
      <alignment horizontal="left" vertical="center"/>
    </xf>
    <xf numFmtId="0" fontId="13" fillId="0" borderId="46" xfId="0" applyFont="1" applyBorder="1" applyAlignment="1">
      <alignment horizontal="center" vertical="center"/>
    </xf>
    <xf numFmtId="169" fontId="13" fillId="0" borderId="46" xfId="34" applyFont="1" applyBorder="1" applyAlignment="1">
      <alignment horizontal="right" vertical="center"/>
    </xf>
    <xf numFmtId="10" fontId="13" fillId="0" borderId="46" xfId="23" applyNumberFormat="1" applyFont="1" applyBorder="1" applyAlignment="1">
      <alignment horizontal="center" vertical="center"/>
    </xf>
    <xf numFmtId="0" fontId="13" fillId="0" borderId="13" xfId="0" applyFont="1" applyBorder="1" applyAlignment="1">
      <alignment horizontal="left" vertical="center"/>
    </xf>
    <xf numFmtId="0" fontId="13" fillId="0" borderId="13" xfId="0" applyFont="1" applyBorder="1" applyAlignment="1">
      <alignment horizontal="center" vertical="center"/>
    </xf>
    <xf numFmtId="169" fontId="13" fillId="0" borderId="13" xfId="34" applyFont="1" applyBorder="1" applyAlignment="1">
      <alignment horizontal="right" vertical="center"/>
    </xf>
    <xf numFmtId="10" fontId="13" fillId="0" borderId="13" xfId="23" applyNumberFormat="1" applyFont="1" applyBorder="1" applyAlignment="1">
      <alignment horizontal="center" vertical="center"/>
    </xf>
    <xf numFmtId="169" fontId="13" fillId="0" borderId="43" xfId="4" applyFont="1" applyBorder="1" applyAlignment="1">
      <alignment horizontal="right" vertical="center"/>
    </xf>
    <xf numFmtId="169" fontId="13" fillId="0" borderId="46" xfId="4" applyFont="1" applyBorder="1" applyAlignment="1">
      <alignment horizontal="right" vertical="center"/>
    </xf>
    <xf numFmtId="10" fontId="13" fillId="0" borderId="46" xfId="1" applyNumberFormat="1" applyFont="1" applyBorder="1" applyAlignment="1">
      <alignment horizontal="center" vertical="center"/>
    </xf>
    <xf numFmtId="169" fontId="13" fillId="0" borderId="46" xfId="4" applyFont="1" applyFill="1" applyBorder="1" applyAlignment="1">
      <alignment horizontal="right" vertical="center"/>
    </xf>
    <xf numFmtId="10" fontId="13" fillId="0" borderId="46" xfId="1" applyNumberFormat="1" applyFont="1" applyFill="1" applyBorder="1" applyAlignment="1">
      <alignment horizontal="center" vertical="center"/>
    </xf>
    <xf numFmtId="14" fontId="13" fillId="0" borderId="43" xfId="0" applyNumberFormat="1" applyFont="1" applyBorder="1" applyAlignment="1">
      <alignment horizontal="center" vertical="center"/>
    </xf>
    <xf numFmtId="184" fontId="13" fillId="0" borderId="43" xfId="34" applyNumberFormat="1" applyFont="1" applyBorder="1" applyAlignment="1">
      <alignment horizontal="right" vertical="center"/>
    </xf>
    <xf numFmtId="14" fontId="13" fillId="0" borderId="46" xfId="0" applyNumberFormat="1" applyFont="1" applyBorder="1" applyAlignment="1">
      <alignment horizontal="center" vertical="center"/>
    </xf>
    <xf numFmtId="184" fontId="13" fillId="0" borderId="46" xfId="34" applyNumberFormat="1" applyFont="1" applyBorder="1" applyAlignment="1">
      <alignment horizontal="right" vertical="center"/>
    </xf>
    <xf numFmtId="0" fontId="122" fillId="0" borderId="46" xfId="0" applyFont="1" applyBorder="1" applyAlignment="1">
      <alignment horizontal="center" vertical="center"/>
    </xf>
    <xf numFmtId="14" fontId="122" fillId="0" borderId="46" xfId="0" applyNumberFormat="1" applyFont="1" applyBorder="1" applyAlignment="1">
      <alignment horizontal="center" vertical="center"/>
    </xf>
    <xf numFmtId="0" fontId="122" fillId="0" borderId="46" xfId="0" applyFont="1" applyBorder="1" applyAlignment="1">
      <alignment horizontal="left" vertical="center"/>
    </xf>
    <xf numFmtId="10" fontId="122" fillId="0" borderId="46" xfId="23" applyNumberFormat="1" applyFont="1" applyBorder="1" applyAlignment="1">
      <alignment horizontal="center" vertical="center"/>
    </xf>
    <xf numFmtId="14" fontId="13" fillId="0" borderId="13" xfId="0" applyNumberFormat="1" applyFont="1" applyBorder="1" applyAlignment="1">
      <alignment horizontal="center" vertical="center"/>
    </xf>
    <xf numFmtId="184" fontId="13" fillId="0" borderId="13" xfId="34" applyNumberFormat="1" applyFont="1" applyBorder="1" applyAlignment="1">
      <alignment horizontal="right" vertical="center"/>
    </xf>
    <xf numFmtId="10" fontId="13" fillId="0" borderId="43" xfId="23" applyNumberFormat="1" applyFont="1" applyFill="1" applyBorder="1" applyAlignment="1">
      <alignment horizontal="center" vertical="center"/>
    </xf>
    <xf numFmtId="10" fontId="13" fillId="0" borderId="46" xfId="23" applyNumberFormat="1" applyFont="1" applyFill="1" applyBorder="1" applyAlignment="1">
      <alignment horizontal="center" vertical="center"/>
    </xf>
    <xf numFmtId="10" fontId="13" fillId="0" borderId="13" xfId="23" applyNumberFormat="1" applyFont="1" applyFill="1" applyBorder="1" applyAlignment="1">
      <alignment horizontal="center" vertical="center"/>
    </xf>
    <xf numFmtId="0" fontId="12" fillId="0" borderId="92" xfId="0" applyFont="1" applyBorder="1" applyAlignment="1">
      <alignment horizontal="center"/>
    </xf>
    <xf numFmtId="171" fontId="12" fillId="0" borderId="43" xfId="10" applyNumberFormat="1" applyFont="1" applyFill="1" applyBorder="1" applyAlignment="1">
      <alignment vertical="center"/>
    </xf>
    <xf numFmtId="0" fontId="12" fillId="0" borderId="121" xfId="24" applyFont="1" applyFill="1" applyBorder="1" applyAlignment="1">
      <alignment vertical="center"/>
    </xf>
    <xf numFmtId="171" fontId="12" fillId="0" borderId="46" xfId="10" applyNumberFormat="1" applyFont="1" applyFill="1" applyBorder="1" applyAlignment="1">
      <alignment vertical="center"/>
    </xf>
    <xf numFmtId="171" fontId="12" fillId="0" borderId="13" xfId="10" applyNumberFormat="1" applyFont="1" applyFill="1" applyBorder="1" applyAlignment="1">
      <alignment vertical="center"/>
    </xf>
    <xf numFmtId="0" fontId="12" fillId="0" borderId="43" xfId="24" applyFont="1" applyFill="1" applyBorder="1" applyAlignment="1">
      <alignment vertical="center"/>
    </xf>
    <xf numFmtId="169" fontId="12" fillId="0" borderId="43" xfId="10" applyFont="1" applyFill="1" applyBorder="1" applyAlignment="1">
      <alignment vertical="center"/>
    </xf>
    <xf numFmtId="169" fontId="12" fillId="0" borderId="13" xfId="10" applyFont="1" applyFill="1" applyBorder="1" applyAlignment="1">
      <alignment vertical="center"/>
    </xf>
    <xf numFmtId="0" fontId="11" fillId="0" borderId="83" xfId="24" applyFont="1" applyFill="1" applyBorder="1" applyAlignment="1">
      <alignment vertical="center"/>
    </xf>
    <xf numFmtId="0" fontId="12" fillId="0" borderId="43" xfId="24" applyFont="1" applyFill="1" applyBorder="1" applyAlignment="1">
      <alignment horizontal="right" vertical="center"/>
    </xf>
    <xf numFmtId="0" fontId="12" fillId="0" borderId="46" xfId="24" applyFont="1" applyFill="1" applyBorder="1" applyAlignment="1">
      <alignment horizontal="right" vertical="center"/>
    </xf>
    <xf numFmtId="169" fontId="12" fillId="0" borderId="46" xfId="10" applyFont="1" applyFill="1" applyBorder="1" applyAlignment="1">
      <alignment vertical="center"/>
    </xf>
    <xf numFmtId="0" fontId="12" fillId="0" borderId="13" xfId="24" applyFont="1" applyFill="1" applyBorder="1" applyAlignment="1">
      <alignment horizontal="right" vertical="center"/>
    </xf>
    <xf numFmtId="10" fontId="12" fillId="0" borderId="43" xfId="25" applyNumberFormat="1" applyFont="1" applyFill="1" applyBorder="1" applyAlignment="1">
      <alignment horizontal="center" vertical="center"/>
    </xf>
    <xf numFmtId="10" fontId="12" fillId="0" borderId="46" xfId="25" applyNumberFormat="1" applyFont="1" applyFill="1" applyBorder="1" applyAlignment="1">
      <alignment horizontal="center" vertical="center"/>
    </xf>
    <xf numFmtId="10" fontId="12" fillId="0" borderId="13" xfId="25" applyNumberFormat="1" applyFont="1" applyFill="1" applyBorder="1" applyAlignment="1">
      <alignment horizontal="center" vertical="center"/>
    </xf>
    <xf numFmtId="184" fontId="6" fillId="0" borderId="118" xfId="31" applyNumberFormat="1" applyFont="1" applyBorder="1" applyAlignment="1">
      <alignment vertical="center"/>
    </xf>
    <xf numFmtId="0" fontId="13" fillId="0" borderId="123" xfId="0" applyFont="1" applyBorder="1"/>
    <xf numFmtId="0" fontId="13" fillId="0" borderId="69" xfId="0" applyFont="1" applyBorder="1"/>
    <xf numFmtId="171" fontId="13" fillId="0" borderId="69" xfId="0" applyNumberFormat="1" applyFont="1" applyBorder="1"/>
    <xf numFmtId="171" fontId="13" fillId="0" borderId="69" xfId="0" applyNumberFormat="1" applyFont="1" applyBorder="1" applyAlignment="1">
      <alignment horizontal="right"/>
    </xf>
    <xf numFmtId="0" fontId="13" fillId="0" borderId="70" xfId="0" applyFont="1" applyBorder="1"/>
    <xf numFmtId="169" fontId="11" fillId="7" borderId="124" xfId="4" applyFont="1" applyFill="1" applyBorder="1" applyAlignment="1">
      <alignment horizontal="left" vertical="center"/>
    </xf>
    <xf numFmtId="169" fontId="11" fillId="7" borderId="93" xfId="4" applyFont="1" applyFill="1" applyBorder="1" applyAlignment="1">
      <alignment horizontal="right" vertical="center"/>
    </xf>
    <xf numFmtId="171" fontId="11" fillId="7" borderId="93" xfId="4" applyNumberFormat="1" applyFont="1" applyFill="1" applyBorder="1" applyAlignment="1">
      <alignment horizontal="right" vertical="center"/>
    </xf>
    <xf numFmtId="169" fontId="11" fillId="7" borderId="125" xfId="4" applyFont="1" applyFill="1" applyBorder="1" applyAlignment="1">
      <alignment horizontal="right" vertical="center"/>
    </xf>
    <xf numFmtId="0" fontId="16" fillId="0" borderId="43" xfId="0" applyFont="1" applyBorder="1"/>
    <xf numFmtId="171" fontId="11" fillId="7" borderId="5" xfId="0" applyNumberFormat="1" applyFont="1" applyFill="1" applyBorder="1" applyAlignment="1">
      <alignment horizontal="center" vertical="top" wrapText="1"/>
    </xf>
    <xf numFmtId="171" fontId="12" fillId="0" borderId="91" xfId="0" applyNumberFormat="1" applyFont="1" applyBorder="1" applyAlignment="1">
      <alignment horizontal="right" vertical="center" wrapText="1"/>
    </xf>
    <xf numFmtId="171" fontId="12" fillId="0" borderId="92" xfId="0" applyNumberFormat="1" applyFont="1" applyBorder="1" applyAlignment="1">
      <alignment horizontal="right" vertical="center" wrapText="1"/>
    </xf>
    <xf numFmtId="171" fontId="12" fillId="0" borderId="21" xfId="0" applyNumberFormat="1" applyFont="1" applyBorder="1" applyAlignment="1">
      <alignment horizontal="right" vertical="center" wrapText="1"/>
    </xf>
    <xf numFmtId="3" fontId="12" fillId="0" borderId="8" xfId="1" applyNumberFormat="1" applyFont="1" applyBorder="1" applyAlignment="1">
      <alignment horizontal="right" vertical="center" wrapText="1"/>
    </xf>
    <xf numFmtId="171" fontId="12" fillId="0" borderId="8" xfId="1" applyNumberFormat="1" applyFont="1" applyBorder="1" applyAlignment="1">
      <alignment horizontal="right" vertical="center" wrapText="1"/>
    </xf>
    <xf numFmtId="171" fontId="12" fillId="0" borderId="32" xfId="0" applyNumberFormat="1" applyFont="1" applyBorder="1" applyAlignment="1">
      <alignment horizontal="right" vertical="center" wrapText="1"/>
    </xf>
    <xf numFmtId="171" fontId="12" fillId="0" borderId="8" xfId="0" applyNumberFormat="1" applyFont="1" applyBorder="1" applyAlignment="1">
      <alignment horizontal="right" vertical="center" wrapText="1"/>
    </xf>
    <xf numFmtId="171" fontId="12" fillId="16" borderId="32" xfId="0" applyNumberFormat="1" applyFont="1" applyFill="1" applyBorder="1" applyAlignment="1">
      <alignment horizontal="right" vertical="center" wrapText="1"/>
    </xf>
    <xf numFmtId="171" fontId="12" fillId="16" borderId="8" xfId="0" applyNumberFormat="1" applyFont="1" applyFill="1" applyBorder="1" applyAlignment="1">
      <alignment horizontal="right" vertical="center" wrapText="1"/>
    </xf>
    <xf numFmtId="14" fontId="7" fillId="7" borderId="13" xfId="0" applyNumberFormat="1" applyFont="1" applyFill="1" applyBorder="1" applyAlignment="1">
      <alignment horizontal="center" vertical="center" wrapText="1"/>
    </xf>
    <xf numFmtId="169" fontId="14" fillId="7" borderId="15" xfId="0" applyNumberFormat="1" applyFont="1" applyFill="1" applyBorder="1" applyAlignment="1">
      <alignment horizontal="right"/>
    </xf>
    <xf numFmtId="169" fontId="18" fillId="0" borderId="0" xfId="18" applyFont="1"/>
    <xf numFmtId="0" fontId="12" fillId="0" borderId="83" xfId="24" applyFont="1" applyFill="1" applyBorder="1" applyAlignment="1">
      <alignment vertical="center"/>
    </xf>
    <xf numFmtId="0" fontId="12" fillId="0" borderId="37" xfId="24" applyFont="1" applyFill="1" applyBorder="1" applyAlignment="1">
      <alignment vertical="center"/>
    </xf>
    <xf numFmtId="169" fontId="12" fillId="0" borderId="43" xfId="4" applyFont="1" applyFill="1" applyBorder="1" applyAlignment="1">
      <alignment horizontal="center" vertical="center"/>
    </xf>
    <xf numFmtId="169" fontId="12" fillId="0" borderId="13" xfId="4" applyFont="1" applyFill="1" applyBorder="1" applyAlignment="1">
      <alignment horizontal="center" vertical="center"/>
    </xf>
    <xf numFmtId="179" fontId="12" fillId="0" borderId="23" xfId="33" applyNumberFormat="1" applyFont="1" applyBorder="1" applyAlignment="1">
      <alignment horizontal="center" vertical="center"/>
    </xf>
    <xf numFmtId="179" fontId="12" fillId="0" borderId="5" xfId="33" applyNumberFormat="1" applyFont="1" applyBorder="1" applyAlignment="1">
      <alignment horizontal="center" vertical="center"/>
    </xf>
    <xf numFmtId="10" fontId="23" fillId="0" borderId="23" xfId="0" applyNumberFormat="1" applyFont="1" applyBorder="1" applyAlignment="1">
      <alignment horizontal="center" vertical="center"/>
    </xf>
    <xf numFmtId="171" fontId="12" fillId="16" borderId="15" xfId="10" applyNumberFormat="1" applyFont="1" applyFill="1" applyBorder="1" applyAlignment="1">
      <alignment horizontal="right" vertical="center"/>
    </xf>
    <xf numFmtId="0" fontId="12" fillId="16" borderId="121" xfId="24" applyFont="1" applyFill="1" applyBorder="1" applyAlignment="1">
      <alignment vertical="center"/>
    </xf>
    <xf numFmtId="171" fontId="12" fillId="16" borderId="46" xfId="10" applyNumberFormat="1" applyFont="1" applyFill="1" applyBorder="1" applyAlignment="1">
      <alignment vertical="center"/>
    </xf>
    <xf numFmtId="3" fontId="2" fillId="0" borderId="0" xfId="44" applyNumberFormat="1"/>
    <xf numFmtId="3" fontId="45" fillId="0" borderId="77" xfId="45" applyNumberFormat="1" applyFont="1" applyBorder="1" applyAlignment="1" applyProtection="1">
      <alignment horizontal="right" vertical="center"/>
      <protection locked="0"/>
    </xf>
    <xf numFmtId="171" fontId="12" fillId="0" borderId="23" xfId="9" applyNumberFormat="1" applyFont="1" applyBorder="1" applyAlignment="1">
      <alignment horizontal="left" vertical="center" indent="3"/>
    </xf>
    <xf numFmtId="171" fontId="12" fillId="0" borderId="5" xfId="9" applyNumberFormat="1" applyFont="1" applyBorder="1" applyAlignment="1">
      <alignment horizontal="left" vertical="center" indent="3"/>
    </xf>
    <xf numFmtId="171" fontId="12" fillId="0" borderId="23" xfId="9" applyNumberFormat="1" applyFont="1" applyBorder="1" applyAlignment="1">
      <alignment vertical="center" wrapText="1"/>
    </xf>
    <xf numFmtId="171" fontId="12" fillId="0" borderId="5" xfId="9" applyNumberFormat="1" applyFont="1" applyBorder="1" applyAlignment="1">
      <alignment vertical="center" wrapText="1"/>
    </xf>
    <xf numFmtId="0" fontId="12" fillId="0" borderId="32" xfId="14" applyFont="1" applyBorder="1" applyAlignment="1">
      <alignment horizontal="left" vertical="center" wrapText="1"/>
    </xf>
    <xf numFmtId="0" fontId="11" fillId="0" borderId="32" xfId="14" applyFont="1" applyBorder="1" applyAlignment="1">
      <alignment horizontal="left" vertical="center" wrapText="1"/>
    </xf>
    <xf numFmtId="0" fontId="12" fillId="0" borderId="8" xfId="14" applyFont="1" applyBorder="1" applyAlignment="1">
      <alignment horizontal="left" vertical="center" wrapText="1"/>
    </xf>
    <xf numFmtId="14" fontId="7" fillId="7" borderId="43" xfId="0" applyNumberFormat="1" applyFont="1" applyFill="1" applyBorder="1" applyAlignment="1">
      <alignment horizontal="center" vertical="center" wrapText="1"/>
    </xf>
    <xf numFmtId="0" fontId="12" fillId="0" borderId="8" xfId="0" applyFont="1" applyBorder="1" applyAlignment="1">
      <alignment horizontal="justify" vertical="center" wrapText="1"/>
    </xf>
    <xf numFmtId="0" fontId="12" fillId="0" borderId="32" xfId="0" applyFont="1" applyBorder="1" applyAlignment="1">
      <alignment horizontal="justify" vertical="center" wrapText="1"/>
    </xf>
    <xf numFmtId="169" fontId="13" fillId="0" borderId="23" xfId="4" applyFont="1" applyBorder="1" applyAlignment="1">
      <alignment horizontal="right"/>
    </xf>
    <xf numFmtId="171" fontId="128" fillId="0" borderId="0" xfId="0" applyNumberFormat="1" applyFont="1"/>
    <xf numFmtId="171" fontId="95" fillId="0" borderId="0" xfId="0" applyNumberFormat="1" applyFont="1" applyAlignment="1">
      <alignment horizontal="center" vertical="center"/>
    </xf>
    <xf numFmtId="171" fontId="11" fillId="7" borderId="15" xfId="26" applyNumberFormat="1" applyFont="1" applyFill="1" applyBorder="1" applyAlignment="1">
      <alignment horizontal="center" vertical="center" wrapText="1"/>
    </xf>
    <xf numFmtId="0" fontId="11" fillId="7" borderId="15" xfId="24" applyFont="1" applyFill="1" applyBorder="1" applyAlignment="1">
      <alignment horizontal="left" vertical="center" wrapText="1"/>
    </xf>
    <xf numFmtId="0" fontId="12" fillId="0" borderId="23" xfId="26" applyFont="1" applyBorder="1" applyAlignment="1">
      <alignment vertical="center" wrapText="1"/>
    </xf>
    <xf numFmtId="0" fontId="12" fillId="0" borderId="5" xfId="26" applyFont="1" applyBorder="1" applyAlignment="1">
      <alignment vertical="center" wrapText="1"/>
    </xf>
    <xf numFmtId="0" fontId="16" fillId="0" borderId="13" xfId="0" applyFont="1" applyBorder="1"/>
    <xf numFmtId="169" fontId="13" fillId="0" borderId="43" xfId="0" applyNumberFormat="1" applyFont="1" applyBorder="1"/>
    <xf numFmtId="0" fontId="24" fillId="13" borderId="8" xfId="33" applyFont="1" applyFill="1" applyBorder="1" applyAlignment="1">
      <alignment horizontal="left" vertical="top" wrapText="1"/>
    </xf>
    <xf numFmtId="0" fontId="12" fillId="0" borderId="32" xfId="33" applyFont="1" applyBorder="1" applyAlignment="1">
      <alignment horizontal="justify" vertical="center" wrapText="1"/>
    </xf>
    <xf numFmtId="0" fontId="12" fillId="0" borderId="8" xfId="33" applyFont="1" applyBorder="1" applyAlignment="1">
      <alignment horizontal="justify" vertical="center" wrapText="1"/>
    </xf>
    <xf numFmtId="169" fontId="12" fillId="0" borderId="8" xfId="18" applyFont="1" applyFill="1" applyBorder="1" applyAlignment="1">
      <alignment horizontal="right" vertical="center" wrapText="1"/>
    </xf>
    <xf numFmtId="169" fontId="14" fillId="10" borderId="46" xfId="38" applyFont="1" applyFill="1" applyBorder="1" applyAlignment="1">
      <alignment horizontal="center" wrapText="1"/>
    </xf>
    <xf numFmtId="169" fontId="14" fillId="10" borderId="13" xfId="38" applyFont="1" applyFill="1" applyBorder="1" applyAlignment="1">
      <alignment horizontal="center"/>
    </xf>
    <xf numFmtId="0" fontId="12" fillId="0" borderId="43" xfId="37" applyFont="1" applyBorder="1" applyAlignment="1">
      <alignment vertical="center"/>
    </xf>
    <xf numFmtId="0" fontId="12" fillId="0" borderId="13" xfId="37" applyFont="1" applyBorder="1" applyAlignment="1">
      <alignment vertical="center"/>
    </xf>
    <xf numFmtId="0" fontId="14" fillId="10" borderId="15" xfId="37" applyFont="1" applyFill="1" applyBorder="1" applyAlignment="1">
      <alignment vertical="center" wrapText="1"/>
    </xf>
    <xf numFmtId="171" fontId="14" fillId="10" borderId="15" xfId="37" applyNumberFormat="1" applyFont="1" applyFill="1" applyBorder="1" applyAlignment="1">
      <alignment vertical="center"/>
    </xf>
    <xf numFmtId="175" fontId="11" fillId="10" borderId="30" xfId="30" applyNumberFormat="1" applyFont="1" applyFill="1" applyBorder="1" applyAlignment="1">
      <alignment horizontal="center" vertical="center" wrapText="1"/>
    </xf>
    <xf numFmtId="0" fontId="12" fillId="0" borderId="49" xfId="36" applyFont="1" applyBorder="1" applyAlignment="1">
      <alignment horizontal="justify" vertical="center" wrapText="1"/>
    </xf>
    <xf numFmtId="0" fontId="11" fillId="10" borderId="27" xfId="30" applyFont="1" applyFill="1" applyBorder="1" applyAlignment="1">
      <alignment horizontal="justify" vertical="center" wrapText="1"/>
    </xf>
    <xf numFmtId="169" fontId="11" fillId="10" borderId="27" xfId="4" applyFont="1" applyFill="1" applyBorder="1" applyAlignment="1">
      <alignment horizontal="right" vertical="center" wrapText="1"/>
    </xf>
    <xf numFmtId="0" fontId="11" fillId="10" borderId="28" xfId="30" applyFont="1" applyFill="1" applyBorder="1" applyAlignment="1">
      <alignment horizontal="justify" vertical="center" wrapText="1"/>
    </xf>
    <xf numFmtId="169" fontId="11" fillId="10" borderId="28" xfId="4" applyFont="1" applyFill="1" applyBorder="1" applyAlignment="1">
      <alignment horizontal="right" vertical="center" wrapText="1"/>
    </xf>
    <xf numFmtId="0" fontId="11" fillId="0" borderId="147" xfId="30" applyFont="1" applyBorder="1" applyAlignment="1">
      <alignment horizontal="justify" vertical="center" wrapText="1"/>
    </xf>
    <xf numFmtId="0" fontId="12" fillId="0" borderId="148" xfId="30" applyFont="1" applyBorder="1" applyAlignment="1">
      <alignment horizontal="justify" vertical="center" wrapText="1"/>
    </xf>
    <xf numFmtId="0" fontId="12" fillId="0" borderId="148" xfId="30" applyFont="1" applyBorder="1" applyAlignment="1">
      <alignment horizontal="left" vertical="center" wrapText="1"/>
    </xf>
    <xf numFmtId="0" fontId="11" fillId="0" borderId="87" xfId="30" applyFont="1" applyBorder="1" applyAlignment="1">
      <alignment horizontal="justify" vertical="center" wrapText="1"/>
    </xf>
    <xf numFmtId="169" fontId="11" fillId="0" borderId="88" xfId="30" applyNumberFormat="1" applyFont="1" applyBorder="1" applyAlignment="1">
      <alignment horizontal="right" vertical="center" wrapText="1"/>
    </xf>
    <xf numFmtId="169" fontId="11" fillId="10" borderId="27" xfId="30" applyNumberFormat="1" applyFont="1" applyFill="1" applyBorder="1" applyAlignment="1">
      <alignment horizontal="right" vertical="center" wrapText="1"/>
    </xf>
    <xf numFmtId="0" fontId="11" fillId="0" borderId="30" xfId="30" applyFont="1" applyBorder="1" applyAlignment="1">
      <alignment horizontal="justify" vertical="center" wrapText="1"/>
    </xf>
    <xf numFmtId="0" fontId="12" fillId="0" borderId="49" xfId="30" applyFont="1" applyBorder="1" applyAlignment="1">
      <alignment horizontal="justify" vertical="center" wrapText="1"/>
    </xf>
    <xf numFmtId="0" fontId="11" fillId="0" borderId="28" xfId="30" applyFont="1" applyBorder="1" applyAlignment="1">
      <alignment horizontal="justify" vertical="center" wrapText="1"/>
    </xf>
    <xf numFmtId="0" fontId="12" fillId="0" borderId="30" xfId="30" applyFont="1" applyBorder="1" applyAlignment="1">
      <alignment horizontal="justify" vertical="center" wrapText="1"/>
    </xf>
    <xf numFmtId="0" fontId="11" fillId="0" borderId="49" xfId="30" applyFont="1" applyBorder="1" applyAlignment="1">
      <alignment horizontal="justify" vertical="center" wrapText="1"/>
    </xf>
    <xf numFmtId="0" fontId="11" fillId="10" borderId="27" xfId="30" applyFont="1" applyFill="1" applyBorder="1" applyAlignment="1">
      <alignment horizontal="center" vertical="top" wrapText="1"/>
    </xf>
    <xf numFmtId="180" fontId="12" fillId="0" borderId="30" xfId="30" applyNumberFormat="1" applyFont="1" applyBorder="1" applyAlignment="1">
      <alignment horizontal="justify" vertical="center" wrapText="1"/>
    </xf>
    <xf numFmtId="180" fontId="12" fillId="0" borderId="49" xfId="30" applyNumberFormat="1" applyFont="1" applyBorder="1" applyAlignment="1">
      <alignment horizontal="justify" vertical="center" wrapText="1"/>
    </xf>
    <xf numFmtId="180" fontId="12" fillId="0" borderId="28" xfId="30" applyNumberFormat="1" applyFont="1" applyBorder="1" applyAlignment="1">
      <alignment horizontal="justify" vertical="center" wrapText="1"/>
    </xf>
    <xf numFmtId="180" fontId="11" fillId="10" borderId="27" xfId="30" applyNumberFormat="1" applyFont="1" applyFill="1" applyBorder="1" applyAlignment="1">
      <alignment horizontal="justify" vertical="center" wrapText="1"/>
    </xf>
    <xf numFmtId="180" fontId="11" fillId="10" borderId="27" xfId="39" applyNumberFormat="1" applyFont="1" applyFill="1" applyBorder="1" applyAlignment="1">
      <alignment horizontal="right" vertical="center" wrapText="1"/>
    </xf>
    <xf numFmtId="14" fontId="11" fillId="7" borderId="15" xfId="26" applyNumberFormat="1" applyFont="1" applyFill="1" applyBorder="1" applyAlignment="1">
      <alignment horizontal="center" vertical="center" wrapText="1"/>
    </xf>
    <xf numFmtId="171" fontId="11" fillId="16" borderId="43" xfId="26" applyNumberFormat="1" applyFont="1" applyFill="1" applyBorder="1" applyAlignment="1">
      <alignment horizontal="left" vertical="center" wrapText="1"/>
    </xf>
    <xf numFmtId="171" fontId="12" fillId="16" borderId="46" xfId="26" applyNumberFormat="1" applyFont="1" applyFill="1" applyBorder="1" applyAlignment="1">
      <alignment horizontal="left" vertical="center" wrapText="1"/>
    </xf>
    <xf numFmtId="169" fontId="12" fillId="16" borderId="46" xfId="10" applyFont="1" applyFill="1" applyBorder="1" applyAlignment="1">
      <alignment horizontal="right" vertical="center" wrapText="1"/>
    </xf>
    <xf numFmtId="171" fontId="11" fillId="7" borderId="15" xfId="26" applyNumberFormat="1" applyFont="1" applyFill="1" applyBorder="1" applyAlignment="1">
      <alignment vertical="center" wrapText="1"/>
    </xf>
    <xf numFmtId="171" fontId="12" fillId="16" borderId="43" xfId="26" applyNumberFormat="1" applyFont="1" applyFill="1" applyBorder="1" applyAlignment="1">
      <alignment horizontal="left" vertical="center" wrapText="1"/>
    </xf>
    <xf numFmtId="171" fontId="12" fillId="16" borderId="13" xfId="26" applyNumberFormat="1" applyFont="1" applyFill="1" applyBorder="1" applyAlignment="1">
      <alignment horizontal="left" vertical="center" wrapText="1"/>
    </xf>
    <xf numFmtId="171" fontId="12" fillId="16" borderId="15" xfId="26" applyNumberFormat="1" applyFont="1" applyFill="1" applyBorder="1" applyAlignment="1">
      <alignment horizontal="left" vertical="center" wrapText="1"/>
    </xf>
    <xf numFmtId="171" fontId="12" fillId="16" borderId="46" xfId="26" applyNumberFormat="1" applyFont="1" applyFill="1" applyBorder="1" applyAlignment="1">
      <alignment vertical="center" wrapText="1"/>
    </xf>
    <xf numFmtId="171" fontId="12" fillId="16" borderId="13" xfId="26" applyNumberFormat="1" applyFont="1" applyFill="1" applyBorder="1" applyAlignment="1">
      <alignment vertical="center" wrapText="1"/>
    </xf>
    <xf numFmtId="171" fontId="11" fillId="16" borderId="15" xfId="26" applyNumberFormat="1" applyFont="1" applyFill="1" applyBorder="1" applyAlignment="1">
      <alignment horizontal="left" vertical="center" wrapText="1"/>
    </xf>
    <xf numFmtId="171" fontId="12" fillId="16" borderId="15" xfId="26" applyNumberFormat="1" applyFont="1" applyFill="1" applyBorder="1" applyAlignment="1">
      <alignment vertical="center" wrapText="1"/>
    </xf>
    <xf numFmtId="171" fontId="12" fillId="16" borderId="43" xfId="26" applyNumberFormat="1" applyFont="1" applyFill="1" applyBorder="1" applyAlignment="1">
      <alignment vertical="center" wrapText="1"/>
    </xf>
    <xf numFmtId="169" fontId="27" fillId="8" borderId="149" xfId="4" applyFont="1" applyFill="1" applyBorder="1" applyAlignment="1">
      <alignment vertical="center" wrapText="1"/>
    </xf>
    <xf numFmtId="175" fontId="27" fillId="7" borderId="23" xfId="26" applyNumberFormat="1" applyFont="1" applyFill="1" applyBorder="1" applyAlignment="1">
      <alignment horizontal="center" vertical="center" wrapText="1"/>
    </xf>
    <xf numFmtId="181" fontId="27" fillId="7" borderId="23" xfId="26" applyNumberFormat="1" applyFont="1" applyFill="1" applyBorder="1" applyAlignment="1">
      <alignment horizontal="center" vertical="center" wrapText="1"/>
    </xf>
    <xf numFmtId="3" fontId="28" fillId="0" borderId="23" xfId="26" applyNumberFormat="1" applyFont="1" applyBorder="1" applyAlignment="1">
      <alignment horizontal="center" vertical="center"/>
    </xf>
    <xf numFmtId="3" fontId="28" fillId="0" borderId="23" xfId="4" applyNumberFormat="1" applyFont="1" applyBorder="1" applyAlignment="1">
      <alignment horizontal="right" vertical="center"/>
    </xf>
    <xf numFmtId="178" fontId="28" fillId="16" borderId="23" xfId="4" applyNumberFormat="1" applyFont="1" applyFill="1" applyBorder="1" applyAlignment="1">
      <alignment horizontal="right" vertical="center"/>
    </xf>
    <xf numFmtId="10" fontId="28" fillId="11" borderId="23" xfId="26" applyNumberFormat="1" applyFont="1" applyFill="1" applyBorder="1" applyAlignment="1">
      <alignment horizontal="center" vertical="center"/>
    </xf>
    <xf numFmtId="0" fontId="28" fillId="0" borderId="23" xfId="26" applyFont="1" applyBorder="1" applyAlignment="1">
      <alignment vertical="center" wrapText="1"/>
    </xf>
    <xf numFmtId="0" fontId="28" fillId="0" borderId="23" xfId="26" applyFont="1" applyBorder="1" applyAlignment="1">
      <alignment horizontal="center" vertical="center" wrapText="1"/>
    </xf>
    <xf numFmtId="3" fontId="28" fillId="0" borderId="23" xfId="26" applyNumberFormat="1" applyFont="1" applyBorder="1" applyAlignment="1">
      <alignment horizontal="center" vertical="center" wrapText="1"/>
    </xf>
    <xf numFmtId="3" fontId="29" fillId="0" borderId="23" xfId="26" applyNumberFormat="1" applyFont="1" applyBorder="1" applyAlignment="1">
      <alignment horizontal="center" vertical="center"/>
    </xf>
    <xf numFmtId="169" fontId="29" fillId="0" borderId="23" xfId="4" applyFont="1" applyBorder="1" applyAlignment="1">
      <alignment horizontal="right" vertical="center"/>
    </xf>
    <xf numFmtId="10" fontId="29" fillId="11" borderId="23" xfId="26" applyNumberFormat="1" applyFont="1" applyFill="1" applyBorder="1" applyAlignment="1">
      <alignment horizontal="center" vertical="center"/>
    </xf>
    <xf numFmtId="0" fontId="29" fillId="0" borderId="23" xfId="26" applyFont="1" applyBorder="1" applyAlignment="1">
      <alignment vertical="center" wrapText="1"/>
    </xf>
    <xf numFmtId="0" fontId="29" fillId="0" borderId="23" xfId="26" applyFont="1" applyBorder="1" applyAlignment="1">
      <alignment horizontal="center" vertical="center" wrapText="1"/>
    </xf>
    <xf numFmtId="3" fontId="29" fillId="0" borderId="23" xfId="26" applyNumberFormat="1" applyFont="1" applyBorder="1" applyAlignment="1">
      <alignment horizontal="center" vertical="center" wrapText="1"/>
    </xf>
    <xf numFmtId="10" fontId="28" fillId="16" borderId="23" xfId="26" applyNumberFormat="1" applyFont="1" applyFill="1" applyBorder="1" applyAlignment="1">
      <alignment horizontal="center" vertical="center"/>
    </xf>
    <xf numFmtId="3" fontId="28" fillId="0" borderId="5" xfId="26" applyNumberFormat="1" applyFont="1" applyBorder="1" applyAlignment="1">
      <alignment horizontal="center" vertical="center"/>
    </xf>
    <xf numFmtId="3" fontId="28" fillId="0" borderId="5" xfId="4" applyNumberFormat="1" applyFont="1" applyBorder="1" applyAlignment="1">
      <alignment horizontal="right" vertical="center"/>
    </xf>
    <xf numFmtId="10" fontId="28" fillId="16" borderId="5" xfId="26" applyNumberFormat="1" applyFont="1" applyFill="1" applyBorder="1" applyAlignment="1">
      <alignment horizontal="center" vertical="center"/>
    </xf>
    <xf numFmtId="10" fontId="28" fillId="11" borderId="5" xfId="26" applyNumberFormat="1" applyFont="1" applyFill="1" applyBorder="1" applyAlignment="1">
      <alignment horizontal="center" vertical="center"/>
    </xf>
    <xf numFmtId="0" fontId="28" fillId="0" borderId="5" xfId="26" applyFont="1" applyBorder="1" applyAlignment="1">
      <alignment vertical="center" wrapText="1"/>
    </xf>
    <xf numFmtId="0" fontId="28" fillId="0" borderId="5" xfId="26" applyFont="1" applyBorder="1" applyAlignment="1">
      <alignment horizontal="center" vertical="center" wrapText="1"/>
    </xf>
    <xf numFmtId="3" fontId="28" fillId="0" borderId="5" xfId="26" applyNumberFormat="1" applyFont="1" applyBorder="1" applyAlignment="1">
      <alignment horizontal="center" vertical="center" wrapText="1"/>
    </xf>
    <xf numFmtId="0" fontId="11" fillId="7" borderId="15" xfId="0" applyFont="1" applyFill="1" applyBorder="1" applyAlignment="1">
      <alignment vertical="center"/>
    </xf>
    <xf numFmtId="169" fontId="11" fillId="7" borderId="15" xfId="4" applyFont="1" applyFill="1" applyBorder="1" applyAlignment="1">
      <alignment horizontal="right" vertical="center"/>
    </xf>
    <xf numFmtId="10" fontId="11" fillId="7" borderId="15" xfId="1" applyNumberFormat="1" applyFont="1" applyFill="1" applyBorder="1" applyAlignment="1">
      <alignment horizontal="center" vertical="center"/>
    </xf>
    <xf numFmtId="0" fontId="33" fillId="7" borderId="16" xfId="0" applyFont="1" applyFill="1" applyBorder="1" applyAlignment="1">
      <alignment vertical="center"/>
    </xf>
    <xf numFmtId="0" fontId="11" fillId="7" borderId="33" xfId="0" applyFont="1" applyFill="1" applyBorder="1" applyAlignment="1">
      <alignment vertical="center"/>
    </xf>
    <xf numFmtId="0" fontId="11" fillId="7" borderId="34" xfId="0" applyFont="1" applyFill="1" applyBorder="1" applyAlignment="1">
      <alignment vertical="center"/>
    </xf>
    <xf numFmtId="14" fontId="11" fillId="7" borderId="43" xfId="24" applyNumberFormat="1" applyFont="1" applyFill="1" applyBorder="1" applyAlignment="1">
      <alignment horizontal="center" vertical="center"/>
    </xf>
    <xf numFmtId="0" fontId="11" fillId="0" borderId="119" xfId="24" applyFont="1" applyFill="1" applyBorder="1" applyAlignment="1">
      <alignment vertical="center"/>
    </xf>
    <xf numFmtId="0" fontId="12" fillId="0" borderId="89" xfId="24" applyFont="1" applyFill="1" applyBorder="1" applyAlignment="1">
      <alignment vertical="center"/>
    </xf>
    <xf numFmtId="0" fontId="12" fillId="16" borderId="89" xfId="24" applyFont="1" applyFill="1" applyBorder="1" applyAlignment="1">
      <alignment vertical="center"/>
    </xf>
    <xf numFmtId="0" fontId="11" fillId="7" borderId="16" xfId="24" applyFont="1" applyFill="1" applyBorder="1" applyAlignment="1">
      <alignment vertical="center"/>
    </xf>
    <xf numFmtId="0" fontId="12" fillId="0" borderId="16" xfId="24" applyFont="1" applyFill="1" applyBorder="1" applyAlignment="1">
      <alignment horizontal="left" vertical="center"/>
    </xf>
    <xf numFmtId="0" fontId="12" fillId="0" borderId="119" xfId="24" applyFont="1" applyFill="1" applyBorder="1" applyAlignment="1">
      <alignment vertical="center"/>
    </xf>
    <xf numFmtId="0" fontId="12" fillId="0" borderId="38" xfId="24" applyFont="1" applyFill="1" applyBorder="1" applyAlignment="1">
      <alignment vertical="center"/>
    </xf>
    <xf numFmtId="0" fontId="11" fillId="7" borderId="15" xfId="24" applyFont="1" applyFill="1" applyBorder="1" applyAlignment="1">
      <alignment horizontal="center" vertical="center" wrapText="1"/>
    </xf>
    <xf numFmtId="0" fontId="12" fillId="0" borderId="43" xfId="24" applyFont="1" applyFill="1" applyBorder="1" applyAlignment="1">
      <alignment horizontal="center" vertical="center"/>
    </xf>
    <xf numFmtId="0" fontId="12" fillId="0" borderId="13" xfId="24" applyFont="1" applyFill="1" applyBorder="1" applyAlignment="1">
      <alignment vertical="center"/>
    </xf>
    <xf numFmtId="0" fontId="12" fillId="0" borderId="13" xfId="24" applyFont="1" applyFill="1" applyBorder="1" applyAlignment="1">
      <alignment horizontal="center" vertical="center"/>
    </xf>
    <xf numFmtId="0" fontId="11" fillId="7" borderId="15" xfId="24" applyFont="1" applyFill="1" applyBorder="1" applyAlignment="1">
      <alignment vertical="center"/>
    </xf>
    <xf numFmtId="169" fontId="11" fillId="7" borderId="15" xfId="10" applyFont="1" applyFill="1" applyBorder="1" applyAlignment="1">
      <alignment horizontal="center" vertical="center"/>
    </xf>
    <xf numFmtId="0" fontId="12" fillId="0" borderId="46" xfId="24" applyFont="1" applyFill="1" applyBorder="1" applyAlignment="1">
      <alignment vertical="center"/>
    </xf>
    <xf numFmtId="0" fontId="11" fillId="7" borderId="15" xfId="24" applyFont="1" applyFill="1" applyBorder="1" applyAlignment="1">
      <alignment horizontal="center" vertical="center"/>
    </xf>
    <xf numFmtId="0" fontId="6" fillId="0" borderId="23" xfId="30" applyFont="1" applyBorder="1" applyAlignment="1">
      <alignment vertical="center"/>
    </xf>
    <xf numFmtId="0" fontId="6" fillId="0" borderId="5" xfId="30" applyFont="1" applyBorder="1" applyAlignment="1">
      <alignment vertical="center"/>
    </xf>
    <xf numFmtId="14" fontId="7" fillId="7" borderId="43" xfId="0" applyNumberFormat="1" applyFont="1" applyFill="1" applyBorder="1" applyAlignment="1">
      <alignment horizontal="center" vertical="center"/>
    </xf>
    <xf numFmtId="171" fontId="12" fillId="0" borderId="23" xfId="16" applyNumberFormat="1" applyFont="1" applyBorder="1" applyAlignment="1">
      <alignment horizontal="left" vertical="center" wrapText="1"/>
    </xf>
    <xf numFmtId="0" fontId="12" fillId="0" borderId="91" xfId="0" applyFont="1" applyBorder="1" applyAlignment="1">
      <alignment horizontal="left" vertical="center"/>
    </xf>
    <xf numFmtId="0" fontId="12" fillId="0" borderId="92" xfId="0" applyFont="1" applyBorder="1" applyAlignment="1">
      <alignment horizontal="left" vertical="center"/>
    </xf>
    <xf numFmtId="0" fontId="12" fillId="0" borderId="21" xfId="0" applyFont="1" applyBorder="1" applyAlignment="1">
      <alignment horizontal="left" vertical="center"/>
    </xf>
    <xf numFmtId="0" fontId="11" fillId="13" borderId="22" xfId="0" applyFont="1" applyFill="1" applyBorder="1" applyAlignment="1">
      <alignment horizontal="justify" vertical="center"/>
    </xf>
    <xf numFmtId="0" fontId="12" fillId="0" borderId="155" xfId="0" applyFont="1" applyBorder="1" applyAlignment="1">
      <alignment horizontal="left" vertical="center" wrapText="1"/>
    </xf>
    <xf numFmtId="171" fontId="12" fillId="0" borderId="156" xfId="0" applyNumberFormat="1" applyFont="1" applyBorder="1" applyAlignment="1">
      <alignment horizontal="right" vertical="center" wrapText="1"/>
    </xf>
    <xf numFmtId="0" fontId="12" fillId="0" borderId="157" xfId="0" applyFont="1" applyBorder="1" applyAlignment="1">
      <alignment horizontal="left" vertical="center" wrapText="1"/>
    </xf>
    <xf numFmtId="171" fontId="12" fillId="0" borderId="159" xfId="0" applyNumberFormat="1" applyFont="1" applyBorder="1" applyAlignment="1">
      <alignment horizontal="right" vertical="center" wrapText="1"/>
    </xf>
    <xf numFmtId="0" fontId="12" fillId="0" borderId="23" xfId="33" applyFont="1" applyBorder="1" applyAlignment="1">
      <alignment vertical="center"/>
    </xf>
    <xf numFmtId="0" fontId="12" fillId="0" borderId="5" xfId="33" applyFont="1" applyBorder="1" applyAlignment="1">
      <alignment vertical="center"/>
    </xf>
    <xf numFmtId="10" fontId="23" fillId="0" borderId="5" xfId="0" applyNumberFormat="1" applyFont="1" applyBorder="1" applyAlignment="1">
      <alignment horizontal="center" vertical="center"/>
    </xf>
    <xf numFmtId="0" fontId="13" fillId="0" borderId="46" xfId="0" applyFont="1" applyBorder="1" applyAlignment="1">
      <alignment vertical="center"/>
    </xf>
    <xf numFmtId="0" fontId="14" fillId="7" borderId="15" xfId="0" applyFont="1" applyFill="1" applyBorder="1" applyAlignment="1">
      <alignment vertical="center"/>
    </xf>
    <xf numFmtId="0" fontId="14" fillId="7" borderId="15" xfId="0" applyFont="1" applyFill="1" applyBorder="1" applyAlignment="1">
      <alignment horizontal="center" vertical="center"/>
    </xf>
    <xf numFmtId="0" fontId="14" fillId="7" borderId="15" xfId="0" applyFont="1" applyFill="1" applyBorder="1" applyAlignment="1">
      <alignment horizontal="center" vertical="center" wrapText="1"/>
    </xf>
    <xf numFmtId="0" fontId="21" fillId="0" borderId="0" xfId="0" applyFont="1" applyAlignment="1">
      <alignment vertical="center"/>
    </xf>
    <xf numFmtId="3" fontId="13" fillId="0" borderId="13" xfId="0" applyNumberFormat="1" applyFont="1" applyBorder="1" applyAlignment="1">
      <alignment horizontal="right" vertical="center" wrapText="1"/>
    </xf>
    <xf numFmtId="171" fontId="14" fillId="7" borderId="15" xfId="0" applyNumberFormat="1" applyFont="1" applyFill="1" applyBorder="1" applyAlignment="1">
      <alignment vertical="center"/>
    </xf>
    <xf numFmtId="171" fontId="13" fillId="0" borderId="15" xfId="0" applyNumberFormat="1" applyFont="1" applyBorder="1" applyAlignment="1">
      <alignment vertical="center"/>
    </xf>
    <xf numFmtId="0" fontId="129"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171" fontId="9" fillId="8" borderId="15" xfId="9" applyNumberFormat="1" applyFont="1" applyFill="1" applyBorder="1" applyAlignment="1">
      <alignment horizontal="left" vertical="center"/>
    </xf>
    <xf numFmtId="0" fontId="13" fillId="0" borderId="15" xfId="0" applyFont="1" applyBorder="1" applyAlignment="1">
      <alignment vertical="center"/>
    </xf>
    <xf numFmtId="173" fontId="14" fillId="7" borderId="15" xfId="0" applyNumberFormat="1" applyFont="1" applyFill="1" applyBorder="1" applyAlignment="1">
      <alignment vertical="center"/>
    </xf>
    <xf numFmtId="0" fontId="13" fillId="0" borderId="43" xfId="0" applyFont="1" applyBorder="1" applyAlignment="1">
      <alignment horizontal="left" vertical="center" indent="1"/>
    </xf>
    <xf numFmtId="3" fontId="13" fillId="0" borderId="43" xfId="0" applyNumberFormat="1" applyFont="1" applyBorder="1" applyAlignment="1">
      <alignment horizontal="right" vertical="center" wrapText="1"/>
    </xf>
    <xf numFmtId="171" fontId="13" fillId="0" borderId="43" xfId="0" applyNumberFormat="1" applyFont="1" applyBorder="1" applyAlignment="1">
      <alignment vertical="center"/>
    </xf>
    <xf numFmtId="0" fontId="13" fillId="0" borderId="13" xfId="0" applyFont="1" applyBorder="1" applyAlignment="1">
      <alignment horizontal="left" vertical="center" indent="1"/>
    </xf>
    <xf numFmtId="171" fontId="13" fillId="0" borderId="13" xfId="0" applyNumberFormat="1" applyFont="1" applyBorder="1" applyAlignment="1">
      <alignment vertical="center"/>
    </xf>
    <xf numFmtId="171" fontId="13" fillId="0" borderId="43" xfId="4" applyNumberFormat="1" applyFont="1" applyBorder="1" applyAlignment="1">
      <alignment vertical="center"/>
    </xf>
    <xf numFmtId="0" fontId="13" fillId="0" borderId="46" xfId="0" applyFont="1" applyBorder="1" applyAlignment="1">
      <alignment horizontal="left" vertical="center" indent="1"/>
    </xf>
    <xf numFmtId="171" fontId="13" fillId="0" borderId="46" xfId="0" applyNumberFormat="1" applyFont="1" applyBorder="1" applyAlignment="1">
      <alignment vertical="center"/>
    </xf>
    <xf numFmtId="171" fontId="16" fillId="0" borderId="15" xfId="0" applyNumberFormat="1" applyFont="1" applyBorder="1" applyAlignment="1">
      <alignment vertical="center"/>
    </xf>
    <xf numFmtId="0" fontId="13" fillId="0" borderId="43" xfId="0" applyFont="1" applyBorder="1" applyAlignment="1">
      <alignment vertical="center"/>
    </xf>
    <xf numFmtId="171" fontId="13" fillId="0" borderId="46" xfId="4" applyNumberFormat="1" applyFont="1" applyBorder="1" applyAlignment="1">
      <alignment vertical="center"/>
    </xf>
    <xf numFmtId="0" fontId="50" fillId="12" borderId="16" xfId="0" applyFont="1" applyFill="1" applyBorder="1" applyAlignment="1">
      <alignment horizontal="center" vertical="center" wrapText="1"/>
    </xf>
    <xf numFmtId="0" fontId="50" fillId="12" borderId="160" xfId="0" applyFont="1" applyFill="1" applyBorder="1" applyAlignment="1">
      <alignment horizontal="center" vertical="center" wrapText="1"/>
    </xf>
    <xf numFmtId="0" fontId="7" fillId="7" borderId="13" xfId="0" applyFont="1" applyFill="1" applyBorder="1" applyAlignment="1">
      <alignment horizontal="center" vertical="center"/>
    </xf>
    <xf numFmtId="0" fontId="16" fillId="0" borderId="15" xfId="0" applyFont="1" applyBorder="1" applyAlignment="1">
      <alignment horizontal="left" vertical="center" indent="1"/>
    </xf>
    <xf numFmtId="0" fontId="7" fillId="7" borderId="15" xfId="0" applyFont="1" applyFill="1" applyBorder="1" applyAlignment="1">
      <alignment vertical="center"/>
    </xf>
    <xf numFmtId="171" fontId="7" fillId="7" borderId="15" xfId="0" applyNumberFormat="1" applyFont="1" applyFill="1" applyBorder="1" applyAlignment="1">
      <alignment vertical="center"/>
    </xf>
    <xf numFmtId="0" fontId="16" fillId="0" borderId="15" xfId="0" applyFont="1" applyBorder="1" applyAlignment="1">
      <alignment vertical="center"/>
    </xf>
    <xf numFmtId="173" fontId="7" fillId="7" borderId="15" xfId="0" applyNumberFormat="1" applyFont="1" applyFill="1" applyBorder="1" applyAlignment="1">
      <alignment vertical="center"/>
    </xf>
    <xf numFmtId="0" fontId="16" fillId="0" borderId="43" xfId="0" applyFont="1" applyBorder="1" applyAlignment="1">
      <alignment horizontal="left" vertical="center" indent="1"/>
    </xf>
    <xf numFmtId="171" fontId="16" fillId="0" borderId="43" xfId="0" applyNumberFormat="1" applyFont="1" applyBorder="1" applyAlignment="1">
      <alignment vertical="center"/>
    </xf>
    <xf numFmtId="0" fontId="16" fillId="0" borderId="13" xfId="0" applyFont="1" applyBorder="1" applyAlignment="1">
      <alignment horizontal="left" vertical="center" indent="1"/>
    </xf>
    <xf numFmtId="171" fontId="16" fillId="0" borderId="13" xfId="0" applyNumberFormat="1" applyFont="1" applyBorder="1" applyAlignment="1">
      <alignment vertical="center"/>
    </xf>
    <xf numFmtId="0" fontId="16" fillId="0" borderId="46" xfId="0" applyFont="1" applyBorder="1" applyAlignment="1">
      <alignment horizontal="left" vertical="center" indent="1"/>
    </xf>
    <xf numFmtId="171" fontId="16" fillId="0" borderId="46" xfId="0" applyNumberFormat="1" applyFont="1" applyBorder="1" applyAlignment="1">
      <alignment vertical="center"/>
    </xf>
    <xf numFmtId="0" fontId="16" fillId="0" borderId="89" xfId="0" applyFont="1" applyBorder="1" applyAlignment="1">
      <alignment vertical="center"/>
    </xf>
    <xf numFmtId="14" fontId="14" fillId="7" borderId="43" xfId="0" applyNumberFormat="1" applyFont="1" applyFill="1" applyBorder="1" applyAlignment="1">
      <alignment horizontal="center" vertical="center"/>
    </xf>
    <xf numFmtId="14" fontId="14" fillId="7" borderId="119" xfId="0" applyNumberFormat="1" applyFont="1" applyFill="1" applyBorder="1" applyAlignment="1">
      <alignment horizontal="center" vertical="center"/>
    </xf>
    <xf numFmtId="0" fontId="21" fillId="0" borderId="0" xfId="0" applyFont="1"/>
    <xf numFmtId="171" fontId="12" fillId="0" borderId="46" xfId="14" applyNumberFormat="1" applyFont="1" applyBorder="1" applyAlignment="1">
      <alignment horizontal="right"/>
    </xf>
    <xf numFmtId="3" fontId="12" fillId="16" borderId="13" xfId="26" applyNumberFormat="1" applyFont="1" applyFill="1" applyBorder="1" applyAlignment="1">
      <alignment horizontal="center" vertical="center"/>
    </xf>
    <xf numFmtId="183" fontId="54" fillId="7" borderId="150" xfId="26" applyNumberFormat="1" applyFont="1" applyFill="1" applyBorder="1" applyAlignment="1">
      <alignment horizontal="center" vertical="center" wrapText="1"/>
    </xf>
    <xf numFmtId="0" fontId="14" fillId="7" borderId="13" xfId="0" applyFont="1" applyFill="1" applyBorder="1" applyAlignment="1">
      <alignment horizontal="center"/>
    </xf>
    <xf numFmtId="0" fontId="14" fillId="7" borderId="38" xfId="0" applyFont="1" applyFill="1" applyBorder="1" applyAlignment="1">
      <alignment horizontal="center"/>
    </xf>
    <xf numFmtId="169" fontId="14" fillId="7" borderId="15" xfId="10" applyFont="1" applyFill="1" applyBorder="1"/>
    <xf numFmtId="171" fontId="0" fillId="0" borderId="0" xfId="0" applyNumberFormat="1"/>
    <xf numFmtId="169" fontId="51" fillId="0" borderId="42" xfId="4" applyFont="1" applyBorder="1" applyAlignment="1">
      <alignment horizontal="right" vertical="center"/>
    </xf>
    <xf numFmtId="169" fontId="51" fillId="0" borderId="43" xfId="4" applyFont="1" applyBorder="1" applyAlignment="1">
      <alignment horizontal="right" vertical="center"/>
    </xf>
    <xf numFmtId="169" fontId="13" fillId="0" borderId="44" xfId="4" applyFont="1" applyBorder="1" applyAlignment="1">
      <alignment horizontal="right" vertical="center"/>
    </xf>
    <xf numFmtId="169" fontId="12" fillId="0" borderId="46" xfId="4" applyFont="1" applyFill="1" applyBorder="1" applyAlignment="1">
      <alignment horizontal="center" vertical="center"/>
    </xf>
    <xf numFmtId="0" fontId="12" fillId="0" borderId="46" xfId="24" applyFont="1" applyFill="1" applyBorder="1" applyAlignment="1">
      <alignment horizontal="center" vertical="center"/>
    </xf>
    <xf numFmtId="14" fontId="11" fillId="7" borderId="43" xfId="24" applyNumberFormat="1" applyFont="1" applyFill="1" applyBorder="1" applyAlignment="1">
      <alignment horizontal="center" vertical="center" wrapText="1"/>
    </xf>
    <xf numFmtId="0" fontId="13" fillId="0" borderId="42" xfId="0" applyFont="1" applyBorder="1" applyAlignment="1">
      <alignment horizontal="center" vertical="center"/>
    </xf>
    <xf numFmtId="169" fontId="13" fillId="0" borderId="43" xfId="4" applyFont="1" applyFill="1" applyBorder="1" applyAlignment="1">
      <alignment horizontal="right" vertical="center"/>
    </xf>
    <xf numFmtId="10" fontId="13" fillId="0" borderId="43" xfId="1" applyNumberFormat="1" applyFont="1" applyBorder="1" applyAlignment="1">
      <alignment horizontal="center" vertical="center"/>
    </xf>
    <xf numFmtId="10" fontId="13" fillId="0" borderId="44" xfId="1" applyNumberFormat="1" applyFont="1" applyBorder="1" applyAlignment="1">
      <alignment horizontal="center" vertical="center"/>
    </xf>
    <xf numFmtId="0" fontId="13" fillId="0" borderId="45" xfId="0" applyFont="1" applyBorder="1" applyAlignment="1">
      <alignment horizontal="center" vertical="center"/>
    </xf>
    <xf numFmtId="10" fontId="13" fillId="0" borderId="47" xfId="1" applyNumberFormat="1" applyFont="1" applyBorder="1" applyAlignment="1">
      <alignment horizontal="center" vertical="center"/>
    </xf>
    <xf numFmtId="10" fontId="13" fillId="0" borderId="47" xfId="1" applyNumberFormat="1" applyFont="1" applyFill="1" applyBorder="1" applyAlignment="1">
      <alignment horizontal="center" vertical="center"/>
    </xf>
    <xf numFmtId="171" fontId="11" fillId="0" borderId="23" xfId="9" applyNumberFormat="1" applyFont="1" applyBorder="1" applyAlignment="1">
      <alignment horizontal="center" vertical="center"/>
    </xf>
    <xf numFmtId="171" fontId="12" fillId="16" borderId="23" xfId="9" applyNumberFormat="1" applyFont="1" applyFill="1" applyBorder="1" applyAlignment="1">
      <alignment vertical="center"/>
    </xf>
    <xf numFmtId="171" fontId="27" fillId="8" borderId="23" xfId="17" applyNumberFormat="1" applyFont="1" applyFill="1" applyBorder="1" applyAlignment="1">
      <alignment horizontal="center" vertical="center" wrapText="1"/>
    </xf>
    <xf numFmtId="171" fontId="27" fillId="8" borderId="5" xfId="17" applyNumberFormat="1" applyFont="1" applyFill="1" applyBorder="1" applyAlignment="1">
      <alignment horizontal="center" vertical="center" wrapText="1"/>
    </xf>
    <xf numFmtId="171" fontId="28" fillId="11" borderId="5" xfId="17" applyNumberFormat="1" applyFont="1" applyFill="1" applyBorder="1" applyAlignment="1">
      <alignment vertical="center" wrapText="1"/>
    </xf>
    <xf numFmtId="171" fontId="28" fillId="11" borderId="5" xfId="17" applyNumberFormat="1" applyFont="1" applyFill="1" applyBorder="1" applyAlignment="1">
      <alignment horizontal="center" vertical="center" wrapText="1"/>
    </xf>
    <xf numFmtId="171" fontId="28" fillId="16" borderId="5" xfId="17" applyNumberFormat="1" applyFont="1" applyFill="1" applyBorder="1" applyAlignment="1">
      <alignment horizontal="right" vertical="center"/>
    </xf>
    <xf numFmtId="171" fontId="27" fillId="16" borderId="5" xfId="17" applyNumberFormat="1" applyFont="1" applyFill="1" applyBorder="1" applyAlignment="1">
      <alignment horizontal="right" vertical="center"/>
    </xf>
    <xf numFmtId="171" fontId="130" fillId="0" borderId="0" xfId="17" applyNumberFormat="1" applyFont="1" applyAlignment="1">
      <alignment vertical="center"/>
    </xf>
    <xf numFmtId="0" fontId="13" fillId="0" borderId="43" xfId="0" applyFont="1" applyBorder="1"/>
    <xf numFmtId="0" fontId="13" fillId="0" borderId="46" xfId="0" applyFont="1" applyBorder="1"/>
    <xf numFmtId="0" fontId="13" fillId="0" borderId="13" xfId="0" applyFont="1" applyBorder="1"/>
    <xf numFmtId="3" fontId="52" fillId="0" borderId="0" xfId="0" applyNumberFormat="1" applyFont="1"/>
    <xf numFmtId="0" fontId="14" fillId="0" borderId="43" xfId="0" applyFont="1" applyBorder="1"/>
    <xf numFmtId="169" fontId="12" fillId="0" borderId="46" xfId="10" applyFont="1" applyBorder="1"/>
    <xf numFmtId="169" fontId="12" fillId="0" borderId="13" xfId="10" applyFont="1" applyBorder="1"/>
    <xf numFmtId="169" fontId="12" fillId="0" borderId="15" xfId="10" applyFont="1" applyBorder="1"/>
    <xf numFmtId="169" fontId="12" fillId="0" borderId="17" xfId="10" applyFont="1" applyBorder="1"/>
    <xf numFmtId="0" fontId="10" fillId="9" borderId="0" xfId="44" applyFont="1" applyFill="1" applyAlignment="1">
      <alignment horizontal="center" vertical="center"/>
    </xf>
    <xf numFmtId="0" fontId="46" fillId="0" borderId="24" xfId="45" applyFont="1" applyBorder="1" applyAlignment="1" applyProtection="1">
      <alignment horizontal="left" vertical="center"/>
      <protection locked="0"/>
    </xf>
    <xf numFmtId="0" fontId="46" fillId="0" borderId="78" xfId="45" applyFont="1" applyBorder="1" applyAlignment="1" applyProtection="1">
      <alignment horizontal="left" vertical="center"/>
      <protection locked="0"/>
    </xf>
    <xf numFmtId="0" fontId="45" fillId="20" borderId="74" xfId="45" applyFont="1" applyFill="1" applyBorder="1" applyAlignment="1" applyProtection="1">
      <alignment vertical="center"/>
      <protection locked="0"/>
    </xf>
    <xf numFmtId="0" fontId="46" fillId="20" borderId="80" xfId="45" applyFont="1" applyFill="1" applyBorder="1" applyProtection="1">
      <protection locked="0"/>
    </xf>
    <xf numFmtId="0" fontId="47" fillId="0" borderId="0" xfId="45" applyFont="1" applyProtection="1">
      <protection locked="0"/>
    </xf>
    <xf numFmtId="3" fontId="36" fillId="0" borderId="0" xfId="45" applyNumberFormat="1" applyProtection="1">
      <protection locked="0"/>
    </xf>
    <xf numFmtId="185" fontId="12" fillId="16" borderId="13" xfId="26" applyNumberFormat="1" applyFont="1" applyFill="1" applyBorder="1" applyAlignment="1">
      <alignment horizontal="center" vertical="center"/>
    </xf>
    <xf numFmtId="171" fontId="12" fillId="16" borderId="32" xfId="9" applyNumberFormat="1" applyFont="1" applyFill="1" applyBorder="1" applyAlignment="1">
      <alignment vertical="center"/>
    </xf>
    <xf numFmtId="171" fontId="28" fillId="0" borderId="5" xfId="17" applyNumberFormat="1" applyFont="1" applyBorder="1" applyAlignment="1">
      <alignment horizontal="right" vertical="center"/>
    </xf>
    <xf numFmtId="184" fontId="13" fillId="0" borderId="15" xfId="18" applyNumberFormat="1" applyFont="1" applyBorder="1" applyAlignment="1">
      <alignment horizontal="right" vertical="center"/>
    </xf>
    <xf numFmtId="184" fontId="13" fillId="0" borderId="12" xfId="18" applyNumberFormat="1" applyFont="1" applyBorder="1" applyAlignment="1">
      <alignment horizontal="right" vertical="center"/>
    </xf>
    <xf numFmtId="184" fontId="13" fillId="0" borderId="16" xfId="18" applyNumberFormat="1" applyFont="1" applyBorder="1" applyAlignment="1">
      <alignment horizontal="right" vertical="center"/>
    </xf>
    <xf numFmtId="184" fontId="13" fillId="0" borderId="17" xfId="18" applyNumberFormat="1" applyFont="1" applyBorder="1" applyAlignment="1">
      <alignment horizontal="right" vertical="center"/>
    </xf>
    <xf numFmtId="169" fontId="13" fillId="0" borderId="17" xfId="18" applyFont="1" applyBorder="1" applyAlignment="1">
      <alignment horizontal="right" vertical="center"/>
    </xf>
    <xf numFmtId="171" fontId="15" fillId="0" borderId="0" xfId="18" applyNumberFormat="1" applyFont="1" applyFill="1" applyAlignment="1">
      <alignment vertical="center"/>
    </xf>
    <xf numFmtId="171" fontId="12" fillId="0" borderId="46" xfId="10" applyNumberFormat="1" applyFont="1" applyFill="1" applyBorder="1" applyAlignment="1">
      <alignment horizontal="right" vertical="center"/>
    </xf>
    <xf numFmtId="171" fontId="12" fillId="0" borderId="13" xfId="10" applyNumberFormat="1" applyFont="1" applyFill="1" applyBorder="1" applyAlignment="1">
      <alignment horizontal="right" vertical="center"/>
    </xf>
    <xf numFmtId="174" fontId="12" fillId="0" borderId="0" xfId="40" applyNumberFormat="1" applyFont="1" applyAlignment="1">
      <alignment vertical="center"/>
    </xf>
    <xf numFmtId="171" fontId="12" fillId="0" borderId="150" xfId="0" applyNumberFormat="1" applyFont="1" applyBorder="1" applyAlignment="1">
      <alignment vertical="center"/>
    </xf>
    <xf numFmtId="169" fontId="12" fillId="0" borderId="0" xfId="0" applyNumberFormat="1" applyFont="1" applyAlignment="1">
      <alignment horizontal="right"/>
    </xf>
    <xf numFmtId="202" fontId="12" fillId="0" borderId="0" xfId="1" applyNumberFormat="1" applyFont="1" applyFill="1" applyBorder="1"/>
    <xf numFmtId="169" fontId="12" fillId="0" borderId="130" xfId="9" quotePrefix="1" applyNumberFormat="1" applyFont="1" applyBorder="1" applyAlignment="1">
      <alignment horizontal="right" vertical="center"/>
    </xf>
    <xf numFmtId="202" fontId="12" fillId="0" borderId="131" xfId="1" quotePrefix="1" applyNumberFormat="1" applyFont="1" applyFill="1" applyBorder="1" applyAlignment="1">
      <alignment horizontal="center" vertical="center"/>
    </xf>
    <xf numFmtId="169" fontId="11" fillId="102" borderId="132" xfId="9" applyNumberFormat="1" applyFont="1" applyFill="1" applyBorder="1" applyAlignment="1">
      <alignment horizontal="right" vertical="center"/>
    </xf>
    <xf numFmtId="202" fontId="11" fillId="102" borderId="133" xfId="1" applyNumberFormat="1" applyFont="1" applyFill="1" applyBorder="1" applyAlignment="1">
      <alignment horizontal="center" vertical="center"/>
    </xf>
    <xf numFmtId="169" fontId="11" fillId="0" borderId="130" xfId="9" applyNumberFormat="1" applyFont="1" applyBorder="1" applyAlignment="1">
      <alignment horizontal="right" vertical="center"/>
    </xf>
    <xf numFmtId="202" fontId="11" fillId="0" borderId="131" xfId="1" applyNumberFormat="1" applyFont="1" applyFill="1" applyBorder="1" applyAlignment="1">
      <alignment horizontal="center" vertical="center"/>
    </xf>
    <xf numFmtId="169" fontId="12" fillId="0" borderId="130" xfId="9" applyNumberFormat="1" applyFont="1" applyBorder="1" applyAlignment="1">
      <alignment horizontal="right" vertical="center"/>
    </xf>
    <xf numFmtId="202" fontId="12" fillId="0" borderId="131" xfId="1" applyNumberFormat="1" applyFont="1" applyFill="1" applyBorder="1" applyAlignment="1">
      <alignment horizontal="center" vertical="center"/>
    </xf>
    <xf numFmtId="169" fontId="11" fillId="102" borderId="134" xfId="9" applyNumberFormat="1" applyFont="1" applyFill="1" applyBorder="1" applyAlignment="1">
      <alignment horizontal="right" vertical="center"/>
    </xf>
    <xf numFmtId="202" fontId="11" fillId="102" borderId="135" xfId="1" applyNumberFormat="1" applyFont="1" applyFill="1" applyBorder="1" applyAlignment="1">
      <alignment horizontal="center" vertical="center"/>
    </xf>
    <xf numFmtId="0" fontId="21" fillId="0" borderId="0" xfId="0" applyFont="1" applyAlignment="1">
      <alignment horizontal="left" vertical="center"/>
    </xf>
    <xf numFmtId="0" fontId="12" fillId="0" borderId="23" xfId="9" applyFont="1" applyBorder="1" applyAlignment="1">
      <alignment horizontal="center" vertical="center"/>
    </xf>
    <xf numFmtId="171" fontId="21" fillId="0" borderId="0" xfId="9" applyNumberFormat="1" applyFont="1"/>
    <xf numFmtId="171" fontId="35" fillId="0" borderId="0" xfId="9" applyNumberFormat="1" applyFont="1"/>
    <xf numFmtId="171" fontId="11" fillId="0" borderId="0" xfId="0" applyNumberFormat="1" applyFont="1"/>
    <xf numFmtId="169" fontId="21" fillId="0" borderId="0" xfId="10" applyFont="1" applyAlignment="1">
      <alignment vertical="center"/>
    </xf>
    <xf numFmtId="0" fontId="13" fillId="0" borderId="0" xfId="0" applyFont="1" applyAlignment="1">
      <alignment horizontal="right"/>
    </xf>
    <xf numFmtId="202" fontId="13" fillId="0" borderId="0" xfId="0" applyNumberFormat="1" applyFont="1"/>
    <xf numFmtId="171" fontId="12" fillId="0" borderId="138" xfId="9" quotePrefix="1" applyNumberFormat="1" applyFont="1" applyBorder="1" applyAlignment="1">
      <alignment horizontal="right" vertical="center"/>
    </xf>
    <xf numFmtId="202" fontId="12" fillId="0" borderId="131" xfId="9" quotePrefix="1" applyNumberFormat="1" applyFont="1" applyBorder="1" applyAlignment="1">
      <alignment horizontal="center" vertical="center"/>
    </xf>
    <xf numFmtId="169" fontId="12" fillId="0" borderId="138" xfId="9" quotePrefix="1" applyNumberFormat="1" applyFont="1" applyBorder="1" applyAlignment="1">
      <alignment horizontal="right" vertical="center"/>
    </xf>
    <xf numFmtId="202" fontId="12" fillId="0" borderId="131" xfId="1" quotePrefix="1" applyNumberFormat="1" applyFont="1" applyBorder="1" applyAlignment="1">
      <alignment horizontal="center" vertical="center"/>
    </xf>
    <xf numFmtId="169" fontId="11" fillId="102" borderId="139" xfId="9" applyNumberFormat="1" applyFont="1" applyFill="1" applyBorder="1" applyAlignment="1">
      <alignment horizontal="right" vertical="center"/>
    </xf>
    <xf numFmtId="169" fontId="11" fillId="0" borderId="138" xfId="9" applyNumberFormat="1" applyFont="1" applyBorder="1" applyAlignment="1">
      <alignment horizontal="right" vertical="center"/>
    </xf>
    <xf numFmtId="202" fontId="11" fillId="0" borderId="131" xfId="9" applyNumberFormat="1" applyFont="1" applyBorder="1" applyAlignment="1">
      <alignment horizontal="center" vertical="center"/>
    </xf>
    <xf numFmtId="169" fontId="12" fillId="0" borderId="138" xfId="9" applyNumberFormat="1" applyFont="1" applyBorder="1" applyAlignment="1">
      <alignment horizontal="right" vertical="center"/>
    </xf>
    <xf numFmtId="202" fontId="12" fillId="0" borderId="131" xfId="9" applyNumberFormat="1" applyFont="1" applyBorder="1" applyAlignment="1">
      <alignment horizontal="center" vertical="center"/>
    </xf>
    <xf numFmtId="169" fontId="11" fillId="102" borderId="140" xfId="9" applyNumberFormat="1" applyFont="1" applyFill="1" applyBorder="1" applyAlignment="1">
      <alignment horizontal="right" vertical="center"/>
    </xf>
    <xf numFmtId="174" fontId="13" fillId="0" borderId="0" xfId="40" applyNumberFormat="1" applyFont="1"/>
    <xf numFmtId="169" fontId="12" fillId="0" borderId="138" xfId="9" applyNumberFormat="1" applyFont="1" applyBorder="1" applyAlignment="1">
      <alignment vertical="center"/>
    </xf>
    <xf numFmtId="169" fontId="11" fillId="102" borderId="139" xfId="9" applyNumberFormat="1" applyFont="1" applyFill="1" applyBorder="1" applyAlignment="1">
      <alignment vertical="center"/>
    </xf>
    <xf numFmtId="169" fontId="12" fillId="0" borderId="0" xfId="9" applyNumberFormat="1" applyFont="1" applyAlignment="1">
      <alignment vertical="center"/>
    </xf>
    <xf numFmtId="202" fontId="12" fillId="0" borderId="0" xfId="1" applyNumberFormat="1" applyFont="1" applyFill="1" applyBorder="1" applyAlignment="1">
      <alignment horizontal="center" vertical="center"/>
    </xf>
    <xf numFmtId="169" fontId="11" fillId="0" borderId="0" xfId="4" applyFont="1" applyFill="1" applyBorder="1" applyAlignment="1">
      <alignment horizontal="center" vertical="center"/>
    </xf>
    <xf numFmtId="171" fontId="11" fillId="0" borderId="0" xfId="9" applyNumberFormat="1" applyFont="1" applyAlignment="1">
      <alignment horizontal="left" vertical="center"/>
    </xf>
    <xf numFmtId="0" fontId="12" fillId="0" borderId="23" xfId="41" applyFont="1" applyBorder="1" applyAlignment="1">
      <alignment horizontal="left" vertical="center" wrapText="1"/>
    </xf>
    <xf numFmtId="0" fontId="12" fillId="0" borderId="5" xfId="41" applyFont="1" applyBorder="1" applyAlignment="1">
      <alignment horizontal="left" vertical="center" wrapText="1"/>
    </xf>
    <xf numFmtId="171" fontId="11" fillId="8" borderId="5" xfId="10" applyNumberFormat="1" applyFont="1" applyFill="1" applyBorder="1" applyAlignment="1">
      <alignment vertical="center"/>
    </xf>
    <xf numFmtId="10" fontId="11" fillId="8" borderId="5" xfId="0" applyNumberFormat="1" applyFont="1" applyFill="1" applyBorder="1" applyAlignment="1">
      <alignment horizontal="center" vertical="center"/>
    </xf>
    <xf numFmtId="0" fontId="11" fillId="10" borderId="49" xfId="30" applyFont="1" applyFill="1" applyBorder="1" applyAlignment="1">
      <alignment horizontal="justify" vertical="center" wrapText="1"/>
    </xf>
    <xf numFmtId="169" fontId="11" fillId="10" borderId="49" xfId="4" applyFont="1" applyFill="1" applyBorder="1" applyAlignment="1">
      <alignment horizontal="right" vertical="center" wrapText="1"/>
    </xf>
    <xf numFmtId="3" fontId="46" fillId="0" borderId="168" xfId="45" applyNumberFormat="1" applyFont="1" applyBorder="1" applyAlignment="1">
      <alignment horizontal="right" vertical="center"/>
    </xf>
    <xf numFmtId="0" fontId="45" fillId="20" borderId="74" xfId="45" applyFont="1" applyFill="1" applyBorder="1" applyAlignment="1" applyProtection="1">
      <alignment horizontal="center" vertical="center"/>
      <protection locked="0"/>
    </xf>
    <xf numFmtId="171" fontId="12" fillId="0" borderId="166" xfId="9" applyNumberFormat="1" applyFont="1" applyBorder="1" applyAlignment="1">
      <alignment vertical="center"/>
    </xf>
    <xf numFmtId="171" fontId="12" fillId="0" borderId="165" xfId="9" applyNumberFormat="1" applyFont="1" applyBorder="1" applyAlignment="1">
      <alignment vertical="center"/>
    </xf>
    <xf numFmtId="171" fontId="11" fillId="8" borderId="165" xfId="9" applyNumberFormat="1" applyFont="1" applyFill="1" applyBorder="1" applyAlignment="1">
      <alignment vertical="center"/>
    </xf>
    <xf numFmtId="171" fontId="12" fillId="0" borderId="165" xfId="9" applyNumberFormat="1" applyFont="1" applyBorder="1" applyAlignment="1">
      <alignment horizontal="center" vertical="center"/>
    </xf>
    <xf numFmtId="174" fontId="18" fillId="0" borderId="0" xfId="40" applyNumberFormat="1" applyFont="1"/>
    <xf numFmtId="184" fontId="6" fillId="0" borderId="117" xfId="31" applyNumberFormat="1" applyFont="1" applyFill="1" applyBorder="1" applyAlignment="1">
      <alignment vertical="center"/>
    </xf>
    <xf numFmtId="184" fontId="6" fillId="0" borderId="118" xfId="31" applyNumberFormat="1" applyFont="1" applyFill="1" applyBorder="1" applyAlignment="1">
      <alignment vertical="center"/>
    </xf>
    <xf numFmtId="171" fontId="12" fillId="0" borderId="8" xfId="1" applyNumberFormat="1" applyFont="1" applyFill="1" applyBorder="1" applyAlignment="1">
      <alignment horizontal="right" vertical="center" wrapText="1"/>
    </xf>
    <xf numFmtId="169" fontId="13" fillId="0" borderId="0" xfId="33" applyNumberFormat="1" applyFont="1"/>
    <xf numFmtId="0" fontId="44" fillId="19" borderId="73" xfId="45" applyFont="1" applyFill="1" applyBorder="1" applyAlignment="1" applyProtection="1">
      <alignment horizontal="left" vertical="center"/>
      <protection locked="0"/>
    </xf>
    <xf numFmtId="0" fontId="3" fillId="6" borderId="161" xfId="3198" quotePrefix="1" applyNumberFormat="1" applyAlignment="1">
      <alignment horizontal="left" vertical="center" indent="6"/>
    </xf>
    <xf numFmtId="171" fontId="12" fillId="0" borderId="32" xfId="1" applyNumberFormat="1" applyFont="1" applyFill="1" applyBorder="1" applyAlignment="1">
      <alignment horizontal="right" vertical="center" wrapText="1"/>
    </xf>
    <xf numFmtId="169" fontId="12" fillId="0" borderId="43" xfId="34" applyFont="1" applyFill="1" applyBorder="1" applyAlignment="1">
      <alignment horizontal="right" vertical="center"/>
    </xf>
    <xf numFmtId="169" fontId="12" fillId="0" borderId="46" xfId="34" applyFont="1" applyFill="1" applyBorder="1" applyAlignment="1">
      <alignment horizontal="right" vertical="center"/>
    </xf>
    <xf numFmtId="171" fontId="12" fillId="0" borderId="5" xfId="10" applyNumberFormat="1" applyFont="1" applyFill="1" applyBorder="1" applyAlignment="1">
      <alignment horizontal="right" vertical="center"/>
    </xf>
    <xf numFmtId="10" fontId="12" fillId="0" borderId="5" xfId="0" applyNumberFormat="1" applyFont="1" applyBorder="1" applyAlignment="1">
      <alignment horizontal="center" vertical="center"/>
    </xf>
    <xf numFmtId="3" fontId="52" fillId="0" borderId="15" xfId="0" applyNumberFormat="1" applyFont="1" applyBorder="1"/>
    <xf numFmtId="169" fontId="12" fillId="0" borderId="43" xfId="2669" applyNumberFormat="1" applyFont="1" applyBorder="1" applyAlignment="1">
      <alignment vertical="center"/>
    </xf>
    <xf numFmtId="0" fontId="45" fillId="14" borderId="75" xfId="45" applyFont="1" applyFill="1" applyBorder="1" applyAlignment="1" applyProtection="1">
      <alignment horizontal="left" vertical="center"/>
      <protection locked="0"/>
    </xf>
    <xf numFmtId="204" fontId="12" fillId="0" borderId="0" xfId="40" applyNumberFormat="1" applyFont="1" applyAlignment="1">
      <alignment vertical="center"/>
    </xf>
    <xf numFmtId="171" fontId="12" fillId="0" borderId="23" xfId="10" applyNumberFormat="1" applyFont="1" applyFill="1" applyBorder="1" applyAlignment="1">
      <alignment horizontal="right" vertical="center"/>
    </xf>
    <xf numFmtId="10" fontId="12" fillId="0" borderId="23" xfId="0" applyNumberFormat="1" applyFont="1" applyBorder="1" applyAlignment="1">
      <alignment horizontal="center" vertical="center"/>
    </xf>
    <xf numFmtId="171" fontId="12" fillId="0" borderId="46" xfId="26" applyNumberFormat="1" applyFont="1" applyBorder="1" applyAlignment="1">
      <alignment vertical="center" wrapText="1"/>
    </xf>
    <xf numFmtId="171" fontId="12" fillId="0" borderId="46" xfId="26" applyNumberFormat="1" applyFont="1" applyBorder="1" applyAlignment="1">
      <alignment horizontal="center" vertical="center" wrapText="1"/>
    </xf>
    <xf numFmtId="185" fontId="12" fillId="0" borderId="46" xfId="26" applyNumberFormat="1" applyFont="1" applyBorder="1" applyAlignment="1">
      <alignment horizontal="center" vertical="center"/>
    </xf>
    <xf numFmtId="171" fontId="12" fillId="0" borderId="43" xfId="26" applyNumberFormat="1" applyFont="1" applyBorder="1" applyAlignment="1">
      <alignment vertical="center" wrapText="1"/>
    </xf>
    <xf numFmtId="171" fontId="12" fillId="0" borderId="43" xfId="26" applyNumberFormat="1" applyFont="1" applyBorder="1" applyAlignment="1">
      <alignment horizontal="center" vertical="center" wrapText="1"/>
    </xf>
    <xf numFmtId="171" fontId="12" fillId="0" borderId="43" xfId="26" applyNumberFormat="1" applyFont="1" applyBorder="1" applyAlignment="1">
      <alignment horizontal="center" vertical="center"/>
    </xf>
    <xf numFmtId="171" fontId="12" fillId="0" borderId="43" xfId="26" applyNumberFormat="1" applyFont="1" applyBorder="1" applyAlignment="1">
      <alignment horizontal="right" vertical="center"/>
    </xf>
    <xf numFmtId="171" fontId="12" fillId="0" borderId="46" xfId="26" applyNumberFormat="1" applyFont="1" applyBorder="1" applyAlignment="1">
      <alignment horizontal="center" vertical="center"/>
    </xf>
    <xf numFmtId="171" fontId="12" fillId="0" borderId="46" xfId="26" applyNumberFormat="1" applyFont="1" applyBorder="1" applyAlignment="1">
      <alignment horizontal="right" vertical="center"/>
    </xf>
    <xf numFmtId="169" fontId="122" fillId="0" borderId="46" xfId="34" applyFont="1" applyBorder="1" applyAlignment="1">
      <alignment horizontal="right" vertical="center"/>
    </xf>
    <xf numFmtId="169" fontId="11" fillId="7" borderId="15" xfId="40" applyNumberFormat="1" applyFont="1" applyFill="1" applyBorder="1" applyAlignment="1">
      <alignment horizontal="right" vertical="center"/>
    </xf>
    <xf numFmtId="14" fontId="11" fillId="8" borderId="166" xfId="9" applyNumberFormat="1" applyFont="1" applyFill="1" applyBorder="1" applyAlignment="1">
      <alignment horizontal="center" vertical="center"/>
    </xf>
    <xf numFmtId="171" fontId="11" fillId="0" borderId="166" xfId="9" applyNumberFormat="1" applyFont="1" applyBorder="1" applyAlignment="1">
      <alignment horizontal="left" vertical="center" indent="1"/>
    </xf>
    <xf numFmtId="171" fontId="12" fillId="0" borderId="166" xfId="9" quotePrefix="1" applyNumberFormat="1" applyFont="1" applyBorder="1" applyAlignment="1">
      <alignment horizontal="center" vertical="center"/>
    </xf>
    <xf numFmtId="171" fontId="11" fillId="8" borderId="165" xfId="9" applyNumberFormat="1" applyFont="1" applyFill="1" applyBorder="1" applyAlignment="1">
      <alignment horizontal="left" vertical="center" wrapText="1"/>
    </xf>
    <xf numFmtId="171" fontId="11" fillId="8" borderId="165" xfId="9" applyNumberFormat="1" applyFont="1" applyFill="1" applyBorder="1" applyAlignment="1">
      <alignment horizontal="center" vertical="center"/>
    </xf>
    <xf numFmtId="171" fontId="12" fillId="0" borderId="165" xfId="9" applyNumberFormat="1" applyFont="1" applyBorder="1" applyAlignment="1">
      <alignment horizontal="left" vertical="center" indent="3"/>
    </xf>
    <xf numFmtId="171" fontId="11" fillId="7" borderId="165" xfId="9" applyNumberFormat="1" applyFont="1" applyFill="1" applyBorder="1" applyAlignment="1">
      <alignment horizontal="left" vertical="center"/>
    </xf>
    <xf numFmtId="171" fontId="11" fillId="8" borderId="165" xfId="9" applyNumberFormat="1" applyFont="1" applyFill="1" applyBorder="1" applyAlignment="1">
      <alignment horizontal="right" vertical="center"/>
    </xf>
    <xf numFmtId="171" fontId="11" fillId="0" borderId="166" xfId="9" applyNumberFormat="1" applyFont="1" applyBorder="1" applyAlignment="1">
      <alignment horizontal="center" vertical="center"/>
    </xf>
    <xf numFmtId="171" fontId="12" fillId="0" borderId="166" xfId="10" applyNumberFormat="1" applyFont="1" applyBorder="1" applyAlignment="1">
      <alignment vertical="center"/>
    </xf>
    <xf numFmtId="171" fontId="11" fillId="0" borderId="166" xfId="9" applyNumberFormat="1" applyFont="1" applyBorder="1" applyAlignment="1">
      <alignment vertical="center"/>
    </xf>
    <xf numFmtId="171" fontId="11" fillId="8" borderId="165" xfId="9" applyNumberFormat="1" applyFont="1" applyFill="1" applyBorder="1" applyAlignment="1">
      <alignment horizontal="left" vertical="center" indent="2"/>
    </xf>
    <xf numFmtId="171" fontId="11" fillId="0" borderId="166" xfId="9" applyNumberFormat="1" applyFont="1" applyBorder="1" applyAlignment="1">
      <alignment horizontal="left" vertical="center" indent="2"/>
    </xf>
    <xf numFmtId="171" fontId="12" fillId="0" borderId="165" xfId="9" applyNumberFormat="1" applyFont="1" applyBorder="1" applyAlignment="1">
      <alignment horizontal="left" vertical="center" wrapText="1" indent="3"/>
    </xf>
    <xf numFmtId="171" fontId="11" fillId="8" borderId="165" xfId="9" applyNumberFormat="1" applyFont="1" applyFill="1" applyBorder="1" applyAlignment="1">
      <alignment horizontal="left" vertical="center" indent="3"/>
    </xf>
    <xf numFmtId="171" fontId="11" fillId="8" borderId="165" xfId="9" applyNumberFormat="1" applyFont="1" applyFill="1" applyBorder="1" applyAlignment="1">
      <alignment horizontal="left" vertical="center" indent="1"/>
    </xf>
    <xf numFmtId="171" fontId="12" fillId="0" borderId="166" xfId="9" applyNumberFormat="1" applyFont="1" applyBorder="1" applyAlignment="1">
      <alignment horizontal="center" vertical="center"/>
    </xf>
    <xf numFmtId="171" fontId="11" fillId="0" borderId="165" xfId="9" applyNumberFormat="1" applyFont="1" applyBorder="1" applyAlignment="1">
      <alignment horizontal="left" vertical="center" wrapText="1" indent="3"/>
    </xf>
    <xf numFmtId="171" fontId="11" fillId="0" borderId="165" xfId="10" applyNumberFormat="1" applyFont="1" applyBorder="1" applyAlignment="1">
      <alignment vertical="center"/>
    </xf>
    <xf numFmtId="171" fontId="11" fillId="0" borderId="165" xfId="9" applyNumberFormat="1" applyFont="1" applyBorder="1" applyAlignment="1">
      <alignment vertical="center"/>
    </xf>
    <xf numFmtId="171" fontId="12" fillId="8" borderId="165" xfId="9" applyNumberFormat="1" applyFont="1" applyFill="1" applyBorder="1" applyAlignment="1">
      <alignment horizontal="center" vertical="center"/>
    </xf>
    <xf numFmtId="171" fontId="11" fillId="8" borderId="167" xfId="9" applyNumberFormat="1" applyFont="1" applyFill="1" applyBorder="1" applyAlignment="1">
      <alignment vertical="center"/>
    </xf>
    <xf numFmtId="171" fontId="12" fillId="0" borderId="167" xfId="9" applyNumberFormat="1" applyFont="1" applyBorder="1" applyAlignment="1">
      <alignment vertical="center"/>
    </xf>
    <xf numFmtId="171" fontId="12" fillId="0" borderId="165" xfId="10" applyNumberFormat="1" applyFont="1" applyFill="1" applyBorder="1" applyAlignment="1">
      <alignment vertical="center"/>
    </xf>
    <xf numFmtId="0" fontId="11" fillId="8" borderId="165" xfId="0" applyFont="1" applyFill="1" applyBorder="1" applyAlignment="1">
      <alignment vertical="center"/>
    </xf>
    <xf numFmtId="0" fontId="12" fillId="0" borderId="166" xfId="26" applyFont="1" applyBorder="1" applyAlignment="1">
      <alignment vertical="center" wrapText="1"/>
    </xf>
    <xf numFmtId="171" fontId="12" fillId="0" borderId="166" xfId="0" applyNumberFormat="1" applyFont="1" applyBorder="1" applyAlignment="1">
      <alignment vertical="center"/>
    </xf>
    <xf numFmtId="171" fontId="11" fillId="8" borderId="165" xfId="0" applyNumberFormat="1" applyFont="1" applyFill="1" applyBorder="1" applyAlignment="1">
      <alignment vertical="center"/>
    </xf>
    <xf numFmtId="175" fontId="27" fillId="7" borderId="166" xfId="26" applyNumberFormat="1" applyFont="1" applyFill="1" applyBorder="1" applyAlignment="1">
      <alignment horizontal="center" vertical="center" wrapText="1"/>
    </xf>
    <xf numFmtId="3" fontId="28" fillId="0" borderId="166" xfId="26" applyNumberFormat="1" applyFont="1" applyBorder="1" applyAlignment="1">
      <alignment horizontal="center" vertical="center"/>
    </xf>
    <xf numFmtId="3" fontId="28" fillId="0" borderId="166" xfId="4" applyNumberFormat="1" applyFont="1" applyBorder="1" applyAlignment="1">
      <alignment horizontal="right" vertical="center"/>
    </xf>
    <xf numFmtId="10" fontId="28" fillId="16" borderId="166" xfId="26" applyNumberFormat="1" applyFont="1" applyFill="1" applyBorder="1" applyAlignment="1">
      <alignment horizontal="center" vertical="center"/>
    </xf>
    <xf numFmtId="10" fontId="28" fillId="11" borderId="166" xfId="26" applyNumberFormat="1" applyFont="1" applyFill="1" applyBorder="1" applyAlignment="1">
      <alignment horizontal="center" vertical="center"/>
    </xf>
    <xf numFmtId="0" fontId="28" fillId="0" borderId="166" xfId="26" applyFont="1" applyBorder="1" applyAlignment="1">
      <alignment vertical="center" wrapText="1"/>
    </xf>
    <xf numFmtId="0" fontId="28" fillId="0" borderId="166" xfId="26" applyFont="1" applyBorder="1" applyAlignment="1">
      <alignment horizontal="center" vertical="center" wrapText="1"/>
    </xf>
    <xf numFmtId="3" fontId="28" fillId="0" borderId="166" xfId="26" applyNumberFormat="1" applyFont="1" applyBorder="1" applyAlignment="1">
      <alignment horizontal="center" vertical="center" wrapText="1"/>
    </xf>
    <xf numFmtId="3" fontId="29" fillId="0" borderId="166" xfId="26" applyNumberFormat="1" applyFont="1" applyBorder="1" applyAlignment="1">
      <alignment horizontal="center" vertical="center"/>
    </xf>
    <xf numFmtId="169" fontId="29" fillId="0" borderId="166" xfId="4" applyFont="1" applyBorder="1" applyAlignment="1">
      <alignment horizontal="right" vertical="center"/>
    </xf>
    <xf numFmtId="10" fontId="29" fillId="11" borderId="166" xfId="26" applyNumberFormat="1" applyFont="1" applyFill="1" applyBorder="1" applyAlignment="1">
      <alignment horizontal="center" vertical="center"/>
    </xf>
    <xf numFmtId="0" fontId="29" fillId="0" borderId="166" xfId="26" applyFont="1" applyBorder="1" applyAlignment="1">
      <alignment vertical="center" wrapText="1"/>
    </xf>
    <xf numFmtId="0" fontId="29" fillId="0" borderId="166" xfId="26" applyFont="1" applyBorder="1" applyAlignment="1">
      <alignment horizontal="center" vertical="center" wrapText="1"/>
    </xf>
    <xf numFmtId="3" fontId="29" fillId="0" borderId="166" xfId="26" applyNumberFormat="1" applyFont="1" applyBorder="1" applyAlignment="1">
      <alignment horizontal="center" vertical="center" wrapText="1"/>
    </xf>
    <xf numFmtId="0" fontId="27" fillId="8" borderId="165" xfId="26" applyFont="1" applyFill="1" applyBorder="1" applyAlignment="1">
      <alignment horizontal="center" vertical="center" wrapText="1"/>
    </xf>
    <xf numFmtId="0" fontId="27" fillId="8" borderId="165" xfId="26" applyFont="1" applyFill="1" applyBorder="1" applyAlignment="1">
      <alignment vertical="center" wrapText="1"/>
    </xf>
    <xf numFmtId="169" fontId="27" fillId="8" borderId="165" xfId="4" applyFont="1" applyFill="1" applyBorder="1" applyAlignment="1">
      <alignment vertical="center" wrapText="1"/>
    </xf>
    <xf numFmtId="3" fontId="27" fillId="8" borderId="165" xfId="26" applyNumberFormat="1" applyFont="1" applyFill="1" applyBorder="1" applyAlignment="1">
      <alignment vertical="center" wrapText="1"/>
    </xf>
    <xf numFmtId="3" fontId="27" fillId="8" borderId="165" xfId="26" applyNumberFormat="1" applyFont="1" applyFill="1" applyBorder="1" applyAlignment="1">
      <alignment horizontal="right" vertical="center" wrapText="1"/>
    </xf>
    <xf numFmtId="183" fontId="54" fillId="7" borderId="166" xfId="26" applyNumberFormat="1" applyFont="1" applyFill="1" applyBorder="1" applyAlignment="1">
      <alignment horizontal="center" vertical="center" wrapText="1"/>
    </xf>
    <xf numFmtId="0" fontId="11" fillId="15" borderId="165" xfId="26" applyFont="1" applyFill="1" applyBorder="1" applyAlignment="1">
      <alignment vertical="center" wrapText="1"/>
    </xf>
    <xf numFmtId="171" fontId="11" fillId="15" borderId="165" xfId="0" applyNumberFormat="1" applyFont="1" applyFill="1" applyBorder="1" applyAlignment="1">
      <alignment vertical="center"/>
    </xf>
    <xf numFmtId="0" fontId="12" fillId="0" borderId="165" xfId="26" applyFont="1" applyBorder="1" applyAlignment="1">
      <alignment vertical="center" wrapText="1"/>
    </xf>
    <xf numFmtId="171" fontId="12" fillId="0" borderId="165" xfId="0" applyNumberFormat="1" applyFont="1" applyBorder="1" applyAlignment="1">
      <alignment vertical="center"/>
    </xf>
    <xf numFmtId="171" fontId="12" fillId="0" borderId="162" xfId="0" applyNumberFormat="1" applyFont="1" applyBorder="1" applyAlignment="1">
      <alignment vertical="center"/>
    </xf>
    <xf numFmtId="171" fontId="9" fillId="0" borderId="178" xfId="9" applyNumberFormat="1" applyFont="1" applyBorder="1" applyAlignment="1">
      <alignment horizontal="left" vertical="center" indent="1"/>
    </xf>
    <xf numFmtId="171" fontId="6" fillId="0" borderId="178" xfId="9" applyNumberFormat="1" applyFont="1" applyBorder="1" applyAlignment="1">
      <alignment horizontal="left" vertical="center" indent="3"/>
    </xf>
    <xf numFmtId="171" fontId="9" fillId="7" borderId="178" xfId="9" applyNumberFormat="1" applyFont="1" applyFill="1" applyBorder="1" applyAlignment="1">
      <alignment horizontal="left" vertical="center"/>
    </xf>
    <xf numFmtId="171" fontId="9" fillId="8" borderId="178" xfId="9" applyNumberFormat="1" applyFont="1" applyFill="1" applyBorder="1" applyAlignment="1">
      <alignment horizontal="left" vertical="center"/>
    </xf>
    <xf numFmtId="171" fontId="9" fillId="8" borderId="183" xfId="9" applyNumberFormat="1" applyFont="1" applyFill="1" applyBorder="1" applyAlignment="1">
      <alignment horizontal="left" vertical="center"/>
    </xf>
    <xf numFmtId="171" fontId="9" fillId="8" borderId="178" xfId="9" applyNumberFormat="1" applyFont="1" applyFill="1" applyBorder="1" applyAlignment="1">
      <alignment horizontal="left" vertical="center" indent="2"/>
    </xf>
    <xf numFmtId="171" fontId="9" fillId="8" borderId="183" xfId="9" applyNumberFormat="1" applyFont="1" applyFill="1" applyBorder="1" applyAlignment="1">
      <alignment horizontal="left" vertical="center" indent="2"/>
    </xf>
    <xf numFmtId="169" fontId="6" fillId="0" borderId="165" xfId="4" applyFont="1" applyBorder="1" applyAlignment="1">
      <alignment vertical="center"/>
    </xf>
    <xf numFmtId="171" fontId="9" fillId="0" borderId="90" xfId="9" applyNumberFormat="1" applyFont="1" applyBorder="1" applyAlignment="1">
      <alignment horizontal="left" vertical="center" wrapText="1" indent="3"/>
    </xf>
    <xf numFmtId="169" fontId="9" fillId="0" borderId="166" xfId="9" applyNumberFormat="1" applyFont="1" applyBorder="1" applyAlignment="1">
      <alignment vertical="center"/>
    </xf>
    <xf numFmtId="169" fontId="6" fillId="0" borderId="165" xfId="9" applyNumberFormat="1" applyFont="1" applyBorder="1" applyAlignment="1">
      <alignment vertical="center"/>
    </xf>
    <xf numFmtId="171" fontId="9" fillId="8" borderId="183" xfId="9" applyNumberFormat="1" applyFont="1" applyFill="1" applyBorder="1" applyAlignment="1">
      <alignment horizontal="left" vertical="center" indent="1"/>
    </xf>
    <xf numFmtId="169" fontId="9" fillId="8" borderId="149" xfId="9" applyNumberFormat="1" applyFont="1" applyFill="1" applyBorder="1" applyAlignment="1">
      <alignment vertical="center"/>
    </xf>
    <xf numFmtId="171" fontId="6" fillId="0" borderId="178" xfId="9" applyNumberFormat="1" applyFont="1" applyBorder="1" applyAlignment="1">
      <alignment vertical="center"/>
    </xf>
    <xf numFmtId="171" fontId="6" fillId="0" borderId="167" xfId="9" applyNumberFormat="1" applyFont="1" applyBorder="1" applyAlignment="1">
      <alignment vertical="center"/>
    </xf>
    <xf numFmtId="171" fontId="6" fillId="0" borderId="165" xfId="9" applyNumberFormat="1" applyFont="1" applyBorder="1" applyAlignment="1">
      <alignment vertical="center"/>
    </xf>
    <xf numFmtId="171" fontId="9" fillId="7" borderId="178" xfId="9" applyNumberFormat="1" applyFont="1" applyFill="1" applyBorder="1" applyAlignment="1">
      <alignment vertical="center"/>
    </xf>
    <xf numFmtId="169" fontId="9" fillId="7" borderId="165" xfId="9" applyNumberFormat="1" applyFont="1" applyFill="1" applyBorder="1" applyAlignment="1">
      <alignment vertical="center"/>
    </xf>
    <xf numFmtId="169" fontId="9" fillId="7" borderId="180" xfId="9" applyNumberFormat="1" applyFont="1" applyFill="1" applyBorder="1" applyAlignment="1">
      <alignment vertical="center"/>
    </xf>
    <xf numFmtId="171" fontId="6" fillId="0" borderId="179" xfId="9" applyNumberFormat="1" applyFont="1" applyBorder="1" applyAlignment="1">
      <alignment vertical="center"/>
    </xf>
    <xf numFmtId="171" fontId="9" fillId="7" borderId="183" xfId="9" applyNumberFormat="1" applyFont="1" applyFill="1" applyBorder="1" applyAlignment="1">
      <alignment vertical="center"/>
    </xf>
    <xf numFmtId="169" fontId="9" fillId="7" borderId="149" xfId="9" applyNumberFormat="1" applyFont="1" applyFill="1" applyBorder="1" applyAlignment="1">
      <alignment vertical="center"/>
    </xf>
    <xf numFmtId="171" fontId="9" fillId="8" borderId="184" xfId="9" applyNumberFormat="1" applyFont="1" applyFill="1" applyBorder="1" applyAlignment="1">
      <alignment vertical="center"/>
    </xf>
    <xf numFmtId="171" fontId="9" fillId="8" borderId="149" xfId="9" applyNumberFormat="1" applyFont="1" applyFill="1" applyBorder="1" applyAlignment="1">
      <alignment vertical="center"/>
    </xf>
    <xf numFmtId="171" fontId="9" fillId="8" borderId="183" xfId="9" applyNumberFormat="1" applyFont="1" applyFill="1" applyBorder="1" applyAlignment="1">
      <alignment vertical="center"/>
    </xf>
    <xf numFmtId="171" fontId="12" fillId="0" borderId="178" xfId="9" applyNumberFormat="1" applyFont="1" applyBorder="1" applyAlignment="1">
      <alignment vertical="center"/>
    </xf>
    <xf numFmtId="169" fontId="12" fillId="0" borderId="165" xfId="9" applyNumberFormat="1" applyFont="1" applyBorder="1" applyAlignment="1">
      <alignment vertical="center"/>
    </xf>
    <xf numFmtId="169" fontId="6" fillId="0" borderId="178" xfId="9" applyNumberFormat="1" applyFont="1" applyBorder="1" applyAlignment="1">
      <alignment vertical="center"/>
    </xf>
    <xf numFmtId="171" fontId="11" fillId="7" borderId="178" xfId="9" applyNumberFormat="1" applyFont="1" applyFill="1" applyBorder="1" applyAlignment="1">
      <alignment vertical="center"/>
    </xf>
    <xf numFmtId="169" fontId="11" fillId="7" borderId="165" xfId="9" applyNumberFormat="1" applyFont="1" applyFill="1" applyBorder="1" applyAlignment="1">
      <alignment vertical="center"/>
    </xf>
    <xf numFmtId="171" fontId="9" fillId="7" borderId="180" xfId="9" applyNumberFormat="1" applyFont="1" applyFill="1" applyBorder="1" applyAlignment="1">
      <alignment vertical="center"/>
    </xf>
    <xf numFmtId="171" fontId="11" fillId="8" borderId="178" xfId="9" applyNumberFormat="1" applyFont="1" applyFill="1" applyBorder="1" applyAlignment="1">
      <alignment vertical="center"/>
    </xf>
    <xf numFmtId="171" fontId="9" fillId="8" borderId="179" xfId="9" applyNumberFormat="1" applyFont="1" applyFill="1" applyBorder="1" applyAlignment="1">
      <alignment vertical="center"/>
    </xf>
    <xf numFmtId="171" fontId="9" fillId="8" borderId="178" xfId="9" applyNumberFormat="1" applyFont="1" applyFill="1" applyBorder="1" applyAlignment="1">
      <alignment vertical="center"/>
    </xf>
    <xf numFmtId="171" fontId="11" fillId="8" borderId="183" xfId="9" applyNumberFormat="1" applyFont="1" applyFill="1" applyBorder="1" applyAlignment="1">
      <alignment vertical="center"/>
    </xf>
    <xf numFmtId="169" fontId="11" fillId="8" borderId="149" xfId="9" applyNumberFormat="1" applyFont="1" applyFill="1" applyBorder="1" applyAlignment="1">
      <alignment vertical="center"/>
    </xf>
    <xf numFmtId="171" fontId="11" fillId="8" borderId="178" xfId="9" applyNumberFormat="1" applyFont="1" applyFill="1" applyBorder="1" applyAlignment="1">
      <alignment vertical="center" wrapText="1"/>
    </xf>
    <xf numFmtId="169" fontId="11" fillId="8" borderId="165" xfId="9" applyNumberFormat="1" applyFont="1" applyFill="1" applyBorder="1" applyAlignment="1">
      <alignment vertical="center"/>
    </xf>
    <xf numFmtId="171" fontId="9" fillId="8" borderId="167" xfId="9" applyNumberFormat="1" applyFont="1" applyFill="1" applyBorder="1" applyAlignment="1">
      <alignment vertical="center"/>
    </xf>
    <xf numFmtId="171" fontId="11" fillId="10" borderId="178" xfId="9" applyNumberFormat="1" applyFont="1" applyFill="1" applyBorder="1" applyAlignment="1">
      <alignment vertical="center"/>
    </xf>
    <xf numFmtId="169" fontId="11" fillId="10" borderId="165" xfId="9" applyNumberFormat="1" applyFont="1" applyFill="1" applyBorder="1" applyAlignment="1">
      <alignment vertical="center"/>
    </xf>
    <xf numFmtId="171" fontId="11" fillId="10" borderId="167" xfId="9" applyNumberFormat="1" applyFont="1" applyFill="1" applyBorder="1" applyAlignment="1">
      <alignment vertical="center"/>
    </xf>
    <xf numFmtId="171" fontId="9" fillId="10" borderId="167" xfId="9" applyNumberFormat="1" applyFont="1" applyFill="1" applyBorder="1" applyAlignment="1">
      <alignment vertical="center"/>
    </xf>
    <xf numFmtId="0" fontId="6" fillId="0" borderId="181" xfId="0" applyFont="1" applyBorder="1" applyAlignment="1">
      <alignment horizontal="left" vertical="center" wrapText="1"/>
    </xf>
    <xf numFmtId="171" fontId="6" fillId="0" borderId="163" xfId="4" applyNumberFormat="1" applyFont="1" applyBorder="1" applyAlignment="1">
      <alignment horizontal="right" vertical="center" wrapText="1"/>
    </xf>
    <xf numFmtId="171" fontId="6" fillId="0" borderId="164" xfId="4" applyNumberFormat="1" applyFont="1" applyBorder="1" applyAlignment="1">
      <alignment horizontal="right" vertical="center" wrapText="1"/>
    </xf>
    <xf numFmtId="0" fontId="9" fillId="0" borderId="181" xfId="0" applyFont="1" applyBorder="1" applyAlignment="1">
      <alignment horizontal="left" vertical="center" wrapText="1"/>
    </xf>
    <xf numFmtId="171" fontId="9" fillId="0" borderId="163" xfId="4" applyNumberFormat="1" applyFont="1" applyBorder="1" applyAlignment="1">
      <alignment horizontal="right" vertical="center" wrapText="1"/>
    </xf>
    <xf numFmtId="171" fontId="9" fillId="0" borderId="164" xfId="4" applyNumberFormat="1" applyFont="1" applyBorder="1" applyAlignment="1">
      <alignment horizontal="right" vertical="center" wrapText="1"/>
    </xf>
    <xf numFmtId="0" fontId="9" fillId="7" borderId="181" xfId="0" applyFont="1" applyFill="1" applyBorder="1" applyAlignment="1">
      <alignment horizontal="left" vertical="center" wrapText="1"/>
    </xf>
    <xf numFmtId="171" fontId="9" fillId="7" borderId="163" xfId="4" applyNumberFormat="1" applyFont="1" applyFill="1" applyBorder="1" applyAlignment="1">
      <alignment vertical="center" wrapText="1"/>
    </xf>
    <xf numFmtId="171" fontId="9" fillId="7" borderId="185" xfId="4" applyNumberFormat="1" applyFont="1" applyFill="1" applyBorder="1" applyAlignment="1">
      <alignment vertical="center" wrapText="1"/>
    </xf>
    <xf numFmtId="171" fontId="6" fillId="0" borderId="185" xfId="4" applyNumberFormat="1" applyFont="1" applyBorder="1" applyAlignment="1">
      <alignment horizontal="right" vertical="center" wrapText="1"/>
    </xf>
    <xf numFmtId="171" fontId="9" fillId="0" borderId="163" xfId="4" applyNumberFormat="1" applyFont="1" applyBorder="1" applyAlignment="1">
      <alignment vertical="center" wrapText="1"/>
    </xf>
    <xf numFmtId="171" fontId="9" fillId="0" borderId="185" xfId="4" applyNumberFormat="1" applyFont="1" applyBorder="1" applyAlignment="1">
      <alignment horizontal="right" vertical="center" wrapText="1"/>
    </xf>
    <xf numFmtId="0" fontId="9" fillId="18" borderId="182" xfId="0" applyFont="1" applyFill="1" applyBorder="1" applyAlignment="1">
      <alignment horizontal="left" vertical="center" wrapText="1"/>
    </xf>
    <xf numFmtId="171" fontId="9" fillId="18" borderId="163" xfId="4" applyNumberFormat="1" applyFont="1" applyFill="1" applyBorder="1" applyAlignment="1">
      <alignment vertical="center" wrapText="1"/>
    </xf>
    <xf numFmtId="171" fontId="9" fillId="18" borderId="185" xfId="4" applyNumberFormat="1" applyFont="1" applyFill="1" applyBorder="1" applyAlignment="1">
      <alignment vertical="center" wrapText="1"/>
    </xf>
    <xf numFmtId="0" fontId="9" fillId="0" borderId="181" xfId="0" applyFont="1" applyBorder="1" applyAlignment="1">
      <alignment vertical="center" wrapText="1"/>
    </xf>
    <xf numFmtId="0" fontId="9" fillId="7" borderId="182" xfId="0" applyFont="1" applyFill="1" applyBorder="1" applyAlignment="1">
      <alignment horizontal="left" vertical="center" wrapText="1"/>
    </xf>
    <xf numFmtId="171" fontId="9" fillId="7" borderId="94" xfId="4" applyNumberFormat="1" applyFont="1" applyFill="1" applyBorder="1" applyAlignment="1">
      <alignment vertical="center" wrapText="1"/>
    </xf>
    <xf numFmtId="171" fontId="9" fillId="7" borderId="186" xfId="4" applyNumberFormat="1" applyFont="1" applyFill="1" applyBorder="1" applyAlignment="1">
      <alignment vertical="center" wrapText="1"/>
    </xf>
    <xf numFmtId="0" fontId="42" fillId="0" borderId="187" xfId="46" applyFont="1" applyBorder="1" applyAlignment="1" applyProtection="1">
      <alignment horizontal="center" vertical="center"/>
      <protection locked="0"/>
    </xf>
    <xf numFmtId="0" fontId="0" fillId="0" borderId="188" xfId="0" applyBorder="1"/>
    <xf numFmtId="0" fontId="46" fillId="0" borderId="60" xfId="45" applyFont="1" applyBorder="1" applyProtection="1">
      <protection locked="0"/>
    </xf>
    <xf numFmtId="0" fontId="45" fillId="0" borderId="60" xfId="45" applyFont="1" applyBorder="1" applyAlignment="1" applyProtection="1">
      <alignment horizontal="center" vertical="center"/>
      <protection locked="0"/>
    </xf>
    <xf numFmtId="0" fontId="45" fillId="0" borderId="60" xfId="45" applyFont="1" applyBorder="1" applyAlignment="1" applyProtection="1">
      <alignment horizontal="right" vertical="center"/>
      <protection locked="0"/>
    </xf>
    <xf numFmtId="3" fontId="46" fillId="0" borderId="189" xfId="45" applyNumberFormat="1" applyFont="1" applyBorder="1" applyAlignment="1">
      <alignment horizontal="right" vertical="center"/>
    </xf>
    <xf numFmtId="0" fontId="46" fillId="20" borderId="60" xfId="45" applyFont="1" applyFill="1" applyBorder="1" applyProtection="1">
      <protection locked="0"/>
    </xf>
    <xf numFmtId="0" fontId="45" fillId="20" borderId="60" xfId="45" applyFont="1" applyFill="1" applyBorder="1" applyAlignment="1" applyProtection="1">
      <alignment horizontal="center" vertical="center"/>
      <protection locked="0"/>
    </xf>
    <xf numFmtId="0" fontId="45" fillId="20" borderId="60" xfId="45" applyFont="1" applyFill="1" applyBorder="1" applyAlignment="1" applyProtection="1">
      <alignment horizontal="right" vertical="center"/>
      <protection locked="0"/>
    </xf>
    <xf numFmtId="0" fontId="45" fillId="0" borderId="74" xfId="45" applyFont="1" applyBorder="1" applyAlignment="1" applyProtection="1">
      <alignment vertical="center"/>
      <protection locked="0"/>
    </xf>
    <xf numFmtId="0" fontId="45" fillId="0" borderId="75" xfId="45" applyFont="1" applyBorder="1" applyAlignment="1" applyProtection="1">
      <alignment horizontal="center" vertical="center"/>
      <protection locked="0"/>
    </xf>
    <xf numFmtId="0" fontId="45" fillId="0" borderId="75" xfId="45" applyFont="1" applyBorder="1" applyAlignment="1" applyProtection="1">
      <alignment horizontal="left" vertical="center"/>
      <protection locked="0"/>
    </xf>
    <xf numFmtId="171" fontId="45" fillId="0" borderId="77" xfId="45" applyNumberFormat="1" applyFont="1" applyBorder="1" applyAlignment="1" applyProtection="1">
      <alignment horizontal="right" vertical="center"/>
      <protection locked="0"/>
    </xf>
    <xf numFmtId="171" fontId="45" fillId="14" borderId="76" xfId="45" applyNumberFormat="1" applyFont="1" applyFill="1" applyBorder="1" applyAlignment="1" applyProtection="1">
      <alignment horizontal="right" vertical="center"/>
      <protection locked="0"/>
    </xf>
    <xf numFmtId="169" fontId="18" fillId="0" borderId="0" xfId="18" applyFont="1" applyFill="1"/>
    <xf numFmtId="174" fontId="13" fillId="0" borderId="0" xfId="40" applyNumberFormat="1" applyFont="1" applyFill="1"/>
    <xf numFmtId="174" fontId="18" fillId="0" borderId="0" xfId="40" applyNumberFormat="1" applyFont="1" applyFill="1"/>
    <xf numFmtId="208" fontId="2" fillId="0" borderId="0" xfId="44" applyNumberFormat="1"/>
    <xf numFmtId="208" fontId="36" fillId="0" borderId="71" xfId="45" applyNumberFormat="1" applyBorder="1" applyProtection="1">
      <protection locked="0"/>
    </xf>
    <xf numFmtId="208" fontId="44" fillId="19" borderId="73" xfId="45" applyNumberFormat="1" applyFont="1" applyFill="1" applyBorder="1" applyAlignment="1" applyProtection="1">
      <alignment horizontal="center" vertical="center" wrapText="1"/>
      <protection locked="0"/>
    </xf>
    <xf numFmtId="208" fontId="45" fillId="0" borderId="77" xfId="45" applyNumberFormat="1" applyFont="1" applyBorder="1" applyAlignment="1" applyProtection="1">
      <alignment horizontal="right" vertical="center"/>
      <protection locked="0"/>
    </xf>
    <xf numFmtId="208" fontId="45" fillId="0" borderId="75" xfId="45" applyNumberFormat="1" applyFont="1" applyBorder="1" applyAlignment="1" applyProtection="1">
      <alignment horizontal="right" vertical="center"/>
      <protection locked="0"/>
    </xf>
    <xf numFmtId="208" fontId="46" fillId="0" borderId="168" xfId="45" applyNumberFormat="1" applyFont="1" applyBorder="1" applyAlignment="1">
      <alignment horizontal="right" vertical="center"/>
    </xf>
    <xf numFmtId="208" fontId="45" fillId="0" borderId="77" xfId="45" applyNumberFormat="1" applyFont="1" applyBorder="1" applyAlignment="1" applyProtection="1">
      <alignment horizontal="left" vertical="center"/>
      <protection locked="0"/>
    </xf>
    <xf numFmtId="208" fontId="45" fillId="14" borderId="77" xfId="45" applyNumberFormat="1" applyFont="1" applyFill="1" applyBorder="1" applyAlignment="1" applyProtection="1">
      <alignment horizontal="right" vertical="center"/>
      <protection locked="0"/>
    </xf>
    <xf numFmtId="208" fontId="46" fillId="0" borderId="81" xfId="45" applyNumberFormat="1" applyFont="1" applyBorder="1" applyAlignment="1">
      <alignment horizontal="right" vertical="center"/>
    </xf>
    <xf numFmtId="208" fontId="36" fillId="0" borderId="82" xfId="45" applyNumberFormat="1" applyBorder="1" applyProtection="1">
      <protection locked="0"/>
    </xf>
    <xf numFmtId="208" fontId="36" fillId="0" borderId="0" xfId="45" applyNumberFormat="1" applyProtection="1">
      <protection locked="0"/>
    </xf>
    <xf numFmtId="208" fontId="0" fillId="0" borderId="0" xfId="0" applyNumberFormat="1"/>
    <xf numFmtId="208" fontId="46" fillId="0" borderId="24" xfId="45" applyNumberFormat="1" applyFont="1" applyBorder="1" applyAlignment="1" applyProtection="1">
      <alignment horizontal="left" vertical="center"/>
      <protection locked="0"/>
    </xf>
    <xf numFmtId="208" fontId="46" fillId="0" borderId="78" xfId="45" applyNumberFormat="1" applyFont="1" applyBorder="1" applyAlignment="1" applyProtection="1">
      <alignment horizontal="left" vertical="center"/>
      <protection locked="0"/>
    </xf>
    <xf numFmtId="171" fontId="12" fillId="0" borderId="13" xfId="26" applyNumberFormat="1" applyFont="1" applyBorder="1" applyAlignment="1">
      <alignment horizontal="right" vertical="center"/>
    </xf>
    <xf numFmtId="9" fontId="35" fillId="0" borderId="0" xfId="9" applyNumberFormat="1" applyFont="1" applyAlignment="1">
      <alignment vertical="center"/>
    </xf>
    <xf numFmtId="9" fontId="35" fillId="0" borderId="0" xfId="1" applyFont="1" applyAlignment="1">
      <alignment vertical="center"/>
    </xf>
    <xf numFmtId="169" fontId="18" fillId="0" borderId="0" xfId="18" applyFont="1" applyAlignment="1">
      <alignment vertical="center"/>
    </xf>
    <xf numFmtId="0" fontId="13" fillId="0" borderId="43" xfId="0" applyFont="1" applyBorder="1" applyAlignment="1">
      <alignment horizontal="center"/>
    </xf>
    <xf numFmtId="0" fontId="13" fillId="0" borderId="13" xfId="0" applyFont="1" applyBorder="1" applyAlignment="1">
      <alignment horizontal="center"/>
    </xf>
    <xf numFmtId="0" fontId="11" fillId="10" borderId="30" xfId="30" applyFont="1" applyFill="1" applyBorder="1" applyAlignment="1">
      <alignment vertical="center" wrapText="1"/>
    </xf>
    <xf numFmtId="0" fontId="11" fillId="10" borderId="28" xfId="30" applyFont="1" applyFill="1" applyBorder="1" applyAlignment="1">
      <alignment vertical="center" wrapText="1"/>
    </xf>
    <xf numFmtId="169" fontId="15" fillId="16" borderId="0" xfId="18" applyFont="1" applyFill="1" applyAlignment="1">
      <alignment horizontal="right" vertical="top" wrapText="1"/>
    </xf>
    <xf numFmtId="0" fontId="11" fillId="7" borderId="202" xfId="0" applyFont="1" applyFill="1" applyBorder="1" applyAlignment="1">
      <alignment horizontal="center" vertical="center" wrapText="1"/>
    </xf>
    <xf numFmtId="0" fontId="11" fillId="7" borderId="203" xfId="0" applyFont="1" applyFill="1" applyBorder="1" applyAlignment="1">
      <alignment horizontal="center" vertical="center" wrapText="1"/>
    </xf>
    <xf numFmtId="0" fontId="11" fillId="7" borderId="204" xfId="0" applyFont="1" applyFill="1" applyBorder="1" applyAlignment="1">
      <alignment horizontal="center" vertical="center"/>
    </xf>
    <xf numFmtId="0" fontId="11" fillId="7" borderId="205" xfId="0" applyFont="1" applyFill="1" applyBorder="1" applyAlignment="1">
      <alignment horizontal="center" vertical="center"/>
    </xf>
    <xf numFmtId="169" fontId="51" fillId="0" borderId="206" xfId="4" applyFont="1" applyBorder="1" applyAlignment="1">
      <alignment horizontal="right" vertical="center"/>
    </xf>
    <xf numFmtId="169" fontId="13" fillId="0" borderId="207" xfId="4" applyFont="1" applyBorder="1" applyAlignment="1">
      <alignment horizontal="right" vertical="center"/>
    </xf>
    <xf numFmtId="169" fontId="11" fillId="7" borderId="208" xfId="4" applyFont="1" applyFill="1" applyBorder="1" applyAlignment="1">
      <alignment horizontal="right" vertical="center"/>
    </xf>
    <xf numFmtId="169" fontId="11" fillId="7" borderId="209" xfId="4" applyFont="1" applyFill="1" applyBorder="1" applyAlignment="1">
      <alignment horizontal="right" vertical="center"/>
    </xf>
    <xf numFmtId="169" fontId="11" fillId="7" borderId="210" xfId="4" applyFont="1" applyFill="1" applyBorder="1" applyAlignment="1">
      <alignment horizontal="right" vertical="center"/>
    </xf>
    <xf numFmtId="171" fontId="12" fillId="14" borderId="92" xfId="0" applyNumberFormat="1" applyFont="1" applyFill="1" applyBorder="1" applyAlignment="1">
      <alignment horizontal="right" vertical="center" wrapText="1"/>
    </xf>
    <xf numFmtId="204" fontId="12" fillId="0" borderId="0" xfId="40" applyNumberFormat="1" applyFont="1" applyFill="1" applyAlignment="1">
      <alignment vertical="center"/>
    </xf>
    <xf numFmtId="171" fontId="13" fillId="0" borderId="13" xfId="4" applyNumberFormat="1" applyFont="1" applyFill="1" applyBorder="1" applyAlignment="1">
      <alignment vertical="center"/>
    </xf>
    <xf numFmtId="3" fontId="15" fillId="0" borderId="32" xfId="14" applyNumberFormat="1" applyFont="1" applyBorder="1" applyAlignment="1">
      <alignment horizontal="right" vertical="center" wrapText="1"/>
    </xf>
    <xf numFmtId="171" fontId="12" fillId="0" borderId="32" xfId="9" applyNumberFormat="1" applyFont="1" applyBorder="1" applyAlignment="1">
      <alignment vertical="center"/>
    </xf>
    <xf numFmtId="171" fontId="12" fillId="0" borderId="158" xfId="0" applyNumberFormat="1" applyFont="1" applyBorder="1" applyAlignment="1">
      <alignment horizontal="right" vertical="center" wrapText="1"/>
    </xf>
    <xf numFmtId="174" fontId="13" fillId="0" borderId="0" xfId="0" applyNumberFormat="1" applyFont="1"/>
    <xf numFmtId="171" fontId="12" fillId="0" borderId="0" xfId="14" applyNumberFormat="1" applyFont="1" applyAlignment="1">
      <alignment horizontal="right"/>
    </xf>
    <xf numFmtId="169" fontId="12" fillId="0" borderId="49" xfId="18" applyFont="1" applyFill="1" applyBorder="1" applyAlignment="1">
      <alignment horizontal="right" vertical="center" wrapText="1"/>
    </xf>
    <xf numFmtId="169" fontId="13" fillId="0" borderId="46" xfId="34" applyFont="1" applyFill="1" applyBorder="1" applyAlignment="1">
      <alignment horizontal="right" vertical="center"/>
    </xf>
    <xf numFmtId="178" fontId="13" fillId="0" borderId="43" xfId="0" applyNumberFormat="1" applyFont="1" applyBorder="1" applyAlignment="1">
      <alignment horizontal="center" vertical="center"/>
    </xf>
    <xf numFmtId="178" fontId="13" fillId="0" borderId="46" xfId="0" applyNumberFormat="1" applyFont="1" applyBorder="1" applyAlignment="1">
      <alignment horizontal="center" vertical="center"/>
    </xf>
    <xf numFmtId="178" fontId="122" fillId="0" borderId="46" xfId="0" applyNumberFormat="1" applyFont="1" applyBorder="1" applyAlignment="1">
      <alignment horizontal="center" vertical="center"/>
    </xf>
    <xf numFmtId="178" fontId="13" fillId="0" borderId="13" xfId="0" applyNumberFormat="1" applyFont="1" applyBorder="1" applyAlignment="1">
      <alignment horizontal="center" vertical="center"/>
    </xf>
    <xf numFmtId="170" fontId="16" fillId="0" borderId="0" xfId="40" applyFont="1"/>
    <xf numFmtId="0" fontId="11" fillId="7" borderId="13" xfId="0" applyFont="1" applyFill="1" applyBorder="1" applyAlignment="1">
      <alignment horizontal="center" vertical="center" wrapText="1"/>
    </xf>
    <xf numFmtId="0" fontId="33" fillId="7" borderId="34" xfId="0" applyFont="1" applyFill="1" applyBorder="1" applyAlignment="1">
      <alignment horizontal="left"/>
    </xf>
    <xf numFmtId="3" fontId="13" fillId="0" borderId="43" xfId="0" applyNumberFormat="1" applyFont="1" applyBorder="1"/>
    <xf numFmtId="171" fontId="14" fillId="0" borderId="43" xfId="0" applyNumberFormat="1" applyFont="1" applyBorder="1" applyAlignment="1">
      <alignment vertical="center"/>
    </xf>
    <xf numFmtId="2" fontId="13" fillId="0" borderId="43" xfId="0" applyNumberFormat="1" applyFont="1" applyBorder="1" applyAlignment="1">
      <alignment horizontal="center" vertical="center"/>
    </xf>
    <xf numFmtId="2" fontId="13" fillId="0" borderId="43" xfId="0" applyNumberFormat="1" applyFont="1" applyBorder="1" applyAlignment="1">
      <alignment horizontal="center"/>
    </xf>
    <xf numFmtId="3" fontId="13" fillId="0" borderId="46" xfId="0" applyNumberFormat="1" applyFont="1" applyBorder="1" applyAlignment="1">
      <alignment vertical="center"/>
    </xf>
    <xf numFmtId="171" fontId="14" fillId="0" borderId="46" xfId="0" applyNumberFormat="1" applyFont="1" applyBorder="1" applyAlignment="1">
      <alignment vertical="center"/>
    </xf>
    <xf numFmtId="2" fontId="13" fillId="0" borderId="46" xfId="0" applyNumberFormat="1" applyFont="1" applyBorder="1" applyAlignment="1">
      <alignment horizontal="center" vertical="center"/>
    </xf>
    <xf numFmtId="2" fontId="13" fillId="0" borderId="13" xfId="0" applyNumberFormat="1" applyFont="1" applyBorder="1" applyAlignment="1">
      <alignment horizontal="center" vertical="center"/>
    </xf>
    <xf numFmtId="2" fontId="13" fillId="0" borderId="13" xfId="0" applyNumberFormat="1" applyFont="1" applyBorder="1" applyAlignment="1">
      <alignment horizontal="center"/>
    </xf>
    <xf numFmtId="169" fontId="11" fillId="7" borderId="15" xfId="4" applyFont="1" applyFill="1" applyBorder="1" applyAlignment="1">
      <alignment horizontal="left" vertical="center"/>
    </xf>
    <xf numFmtId="171" fontId="11" fillId="7" borderId="15" xfId="4" applyNumberFormat="1" applyFont="1" applyFill="1" applyBorder="1" applyAlignment="1">
      <alignment horizontal="right" vertical="center"/>
    </xf>
    <xf numFmtId="0" fontId="11" fillId="7" borderId="38" xfId="0" applyFont="1" applyFill="1" applyBorder="1" applyAlignment="1">
      <alignment horizontal="center" vertical="center"/>
    </xf>
    <xf numFmtId="0" fontId="13" fillId="16" borderId="143" xfId="0" applyFont="1" applyFill="1" applyBorder="1" applyAlignment="1">
      <alignment horizontal="center" vertical="center"/>
    </xf>
    <xf numFmtId="0" fontId="13" fillId="16" borderId="122" xfId="0" applyFont="1" applyFill="1" applyBorder="1" applyAlignment="1">
      <alignment vertical="center"/>
    </xf>
    <xf numFmtId="0" fontId="13" fillId="16" borderId="122" xfId="0" applyFont="1" applyFill="1" applyBorder="1" applyAlignment="1">
      <alignment horizontal="center" vertical="center"/>
    </xf>
    <xf numFmtId="171" fontId="13" fillId="16" borderId="122" xfId="0" applyNumberFormat="1" applyFont="1" applyFill="1" applyBorder="1" applyAlignment="1">
      <alignment vertical="center"/>
    </xf>
    <xf numFmtId="171" fontId="14" fillId="16" borderId="122" xfId="0" applyNumberFormat="1" applyFont="1" applyFill="1" applyBorder="1" applyAlignment="1">
      <alignment horizontal="right" vertical="center"/>
    </xf>
    <xf numFmtId="2" fontId="13" fillId="16" borderId="122" xfId="0" applyNumberFormat="1" applyFont="1" applyFill="1" applyBorder="1" applyAlignment="1">
      <alignment horizontal="center" vertical="center"/>
    </xf>
    <xf numFmtId="2" fontId="13" fillId="16" borderId="144" xfId="0" applyNumberFormat="1" applyFont="1" applyFill="1" applyBorder="1" applyAlignment="1">
      <alignment horizontal="center" vertical="center"/>
    </xf>
    <xf numFmtId="0" fontId="13" fillId="16" borderId="145" xfId="0" applyFont="1" applyFill="1" applyBorder="1" applyAlignment="1">
      <alignment horizontal="center" vertical="center"/>
    </xf>
    <xf numFmtId="0" fontId="13" fillId="16" borderId="69" xfId="0" applyFont="1" applyFill="1" applyBorder="1" applyAlignment="1">
      <alignment vertical="center"/>
    </xf>
    <xf numFmtId="0" fontId="13" fillId="16" borderId="69" xfId="0" applyFont="1" applyFill="1" applyBorder="1" applyAlignment="1">
      <alignment horizontal="center" vertical="center"/>
    </xf>
    <xf numFmtId="171" fontId="13" fillId="16" borderId="69" xfId="0" applyNumberFormat="1" applyFont="1" applyFill="1" applyBorder="1" applyAlignment="1">
      <alignment vertical="center"/>
    </xf>
    <xf numFmtId="171" fontId="14" fillId="16" borderId="69" xfId="0" applyNumberFormat="1" applyFont="1" applyFill="1" applyBorder="1" applyAlignment="1">
      <alignment horizontal="right" vertical="center"/>
    </xf>
    <xf numFmtId="2" fontId="13" fillId="16" borderId="69" xfId="0" applyNumberFormat="1" applyFont="1" applyFill="1" applyBorder="1" applyAlignment="1">
      <alignment horizontal="center" vertical="center"/>
    </xf>
    <xf numFmtId="2" fontId="13" fillId="16" borderId="146" xfId="0" applyNumberFormat="1" applyFont="1" applyFill="1" applyBorder="1" applyAlignment="1">
      <alignment horizontal="center" vertical="center"/>
    </xf>
    <xf numFmtId="171" fontId="13" fillId="0" borderId="69" xfId="0" applyNumberFormat="1" applyFont="1" applyBorder="1" applyAlignment="1">
      <alignment vertical="center"/>
    </xf>
    <xf numFmtId="171" fontId="13" fillId="16" borderId="69" xfId="0" applyNumberFormat="1" applyFont="1" applyFill="1" applyBorder="1" applyAlignment="1">
      <alignment horizontal="right" vertical="center"/>
    </xf>
    <xf numFmtId="0" fontId="13" fillId="16" borderId="145" xfId="0" applyFont="1" applyFill="1" applyBorder="1" applyAlignment="1">
      <alignment horizontal="center"/>
    </xf>
    <xf numFmtId="0" fontId="13" fillId="16" borderId="69" xfId="0" applyFont="1" applyFill="1" applyBorder="1"/>
    <xf numFmtId="0" fontId="13" fillId="16" borderId="69" xfId="0" applyFont="1" applyFill="1" applyBorder="1" applyAlignment="1">
      <alignment horizontal="center"/>
    </xf>
    <xf numFmtId="171" fontId="13" fillId="16" borderId="69" xfId="0" applyNumberFormat="1" applyFont="1" applyFill="1" applyBorder="1"/>
    <xf numFmtId="2" fontId="13" fillId="16" borderId="69" xfId="0" applyNumberFormat="1" applyFont="1" applyFill="1" applyBorder="1" applyAlignment="1">
      <alignment horizontal="center"/>
    </xf>
    <xf numFmtId="2" fontId="13" fillId="16" borderId="146" xfId="0" applyNumberFormat="1" applyFont="1" applyFill="1" applyBorder="1" applyAlignment="1">
      <alignment horizontal="center"/>
    </xf>
    <xf numFmtId="0" fontId="13" fillId="16" borderId="146" xfId="0" applyFont="1" applyFill="1" applyBorder="1" applyAlignment="1">
      <alignment horizontal="center"/>
    </xf>
    <xf numFmtId="169" fontId="11" fillId="7" borderId="34" xfId="4" applyFont="1" applyFill="1" applyBorder="1" applyAlignment="1">
      <alignment horizontal="left" vertical="center"/>
    </xf>
    <xf numFmtId="171" fontId="13" fillId="16" borderId="122" xfId="0" applyNumberFormat="1" applyFont="1" applyFill="1" applyBorder="1" applyAlignment="1">
      <alignment horizontal="right" vertical="center"/>
    </xf>
    <xf numFmtId="169" fontId="13" fillId="0" borderId="13" xfId="34" applyFont="1" applyFill="1" applyBorder="1" applyAlignment="1">
      <alignment horizontal="right" vertical="center"/>
    </xf>
    <xf numFmtId="171" fontId="12" fillId="0" borderId="141" xfId="9" applyNumberFormat="1" applyFont="1" applyBorder="1" applyAlignment="1">
      <alignment vertical="center"/>
    </xf>
    <xf numFmtId="171" fontId="12" fillId="16" borderId="216" xfId="9" applyNumberFormat="1" applyFont="1" applyFill="1" applyBorder="1" applyAlignment="1">
      <alignment vertical="center"/>
    </xf>
    <xf numFmtId="3" fontId="15" fillId="14" borderId="32" xfId="14" applyNumberFormat="1" applyFont="1" applyFill="1" applyBorder="1" applyAlignment="1">
      <alignment horizontal="right" vertical="center" wrapText="1"/>
    </xf>
    <xf numFmtId="171" fontId="12" fillId="16" borderId="141" xfId="9" applyNumberFormat="1" applyFont="1" applyFill="1" applyBorder="1" applyAlignment="1">
      <alignment vertical="center"/>
    </xf>
    <xf numFmtId="174" fontId="13" fillId="0" borderId="43" xfId="40" applyNumberFormat="1" applyFont="1" applyBorder="1"/>
    <xf numFmtId="174" fontId="13" fillId="0" borderId="46" xfId="40" applyNumberFormat="1" applyFont="1" applyBorder="1" applyAlignment="1">
      <alignment vertical="center"/>
    </xf>
    <xf numFmtId="174" fontId="12" fillId="0" borderId="46" xfId="40" applyNumberFormat="1" applyFont="1" applyBorder="1" applyAlignment="1">
      <alignment horizontal="right"/>
    </xf>
    <xf numFmtId="174" fontId="13" fillId="0" borderId="13" xfId="40" applyNumberFormat="1" applyFont="1" applyBorder="1"/>
    <xf numFmtId="171" fontId="12" fillId="0" borderId="46" xfId="9" applyNumberFormat="1" applyFont="1" applyBorder="1" applyAlignment="1">
      <alignment vertical="center" wrapText="1"/>
    </xf>
    <xf numFmtId="171" fontId="12" fillId="0" borderId="46" xfId="2058" applyNumberFormat="1" applyFont="1" applyBorder="1">
      <alignment horizontal="right" vertical="center"/>
    </xf>
    <xf numFmtId="171" fontId="12" fillId="0" borderId="46" xfId="9" applyNumberFormat="1" applyFont="1" applyBorder="1" applyAlignment="1">
      <alignment horizontal="left" vertical="center" indent="3"/>
    </xf>
    <xf numFmtId="171" fontId="11" fillId="0" borderId="43" xfId="9" applyNumberFormat="1" applyFont="1" applyBorder="1" applyAlignment="1">
      <alignment vertical="center" wrapText="1"/>
    </xf>
    <xf numFmtId="171" fontId="12" fillId="0" borderId="46" xfId="9" applyNumberFormat="1" applyFont="1" applyBorder="1" applyAlignment="1">
      <alignment vertical="center"/>
    </xf>
    <xf numFmtId="171" fontId="11" fillId="0" borderId="46" xfId="9" applyNumberFormat="1" applyFont="1" applyBorder="1" applyAlignment="1">
      <alignment vertical="center"/>
    </xf>
    <xf numFmtId="171" fontId="12" fillId="0" borderId="13" xfId="9" applyNumberFormat="1" applyFont="1" applyBorder="1" applyAlignment="1">
      <alignment vertical="center" wrapText="1"/>
    </xf>
    <xf numFmtId="171" fontId="24" fillId="8" borderId="15" xfId="0" applyNumberFormat="1" applyFont="1" applyFill="1" applyBorder="1" applyAlignment="1">
      <alignment vertical="center" wrapText="1"/>
    </xf>
    <xf numFmtId="171" fontId="11" fillId="8" borderId="15" xfId="9" applyNumberFormat="1" applyFont="1" applyFill="1" applyBorder="1" applyAlignment="1">
      <alignment horizontal="center" vertical="center" wrapText="1"/>
    </xf>
    <xf numFmtId="3" fontId="12" fillId="0" borderId="211" xfId="14" applyNumberFormat="1" applyFont="1" applyBorder="1" applyAlignment="1">
      <alignment horizontal="right" vertical="center" wrapText="1"/>
    </xf>
    <xf numFmtId="3" fontId="12" fillId="0" borderId="32" xfId="14" applyNumberFormat="1" applyFont="1" applyBorder="1" applyAlignment="1">
      <alignment horizontal="right" vertical="center" wrapText="1"/>
    </xf>
    <xf numFmtId="3" fontId="11" fillId="0" borderId="32" xfId="14" applyNumberFormat="1" applyFont="1" applyBorder="1" applyAlignment="1">
      <alignment horizontal="right" vertical="center" wrapText="1"/>
    </xf>
    <xf numFmtId="171" fontId="11" fillId="0" borderId="32" xfId="9" applyNumberFormat="1" applyFont="1" applyBorder="1" applyAlignment="1">
      <alignment vertical="center"/>
    </xf>
    <xf numFmtId="169" fontId="11" fillId="0" borderId="0" xfId="10" applyFont="1" applyFill="1"/>
    <xf numFmtId="169" fontId="12" fillId="0" borderId="13" xfId="10" applyFont="1" applyFill="1" applyBorder="1"/>
    <xf numFmtId="169" fontId="12" fillId="0" borderId="46" xfId="10" applyFont="1" applyFill="1" applyBorder="1"/>
    <xf numFmtId="171" fontId="12" fillId="0" borderId="219" xfId="9" applyNumberFormat="1" applyFont="1" applyBorder="1" applyAlignment="1">
      <alignment vertical="center"/>
    </xf>
    <xf numFmtId="171" fontId="12" fillId="0" borderId="5" xfId="10" applyNumberFormat="1" applyFont="1" applyFill="1" applyBorder="1" applyAlignment="1">
      <alignment vertical="center"/>
    </xf>
    <xf numFmtId="0" fontId="13" fillId="0" borderId="46" xfId="0" applyFont="1" applyBorder="1" applyAlignment="1">
      <alignment horizontal="center"/>
    </xf>
    <xf numFmtId="171" fontId="12" fillId="14" borderId="46" xfId="10" applyNumberFormat="1" applyFont="1" applyFill="1" applyBorder="1" applyAlignment="1">
      <alignment horizontal="right" vertical="center"/>
    </xf>
    <xf numFmtId="171" fontId="12" fillId="0" borderId="43" xfId="10" applyNumberFormat="1" applyFont="1" applyFill="1" applyBorder="1" applyAlignment="1">
      <alignment horizontal="right" vertical="center" wrapText="1"/>
    </xf>
    <xf numFmtId="169" fontId="13" fillId="16" borderId="0" xfId="33" applyNumberFormat="1" applyFont="1" applyFill="1"/>
    <xf numFmtId="171" fontId="95" fillId="0" borderId="0" xfId="0" applyNumberFormat="1" applyFont="1" applyAlignment="1">
      <alignment horizontal="justify" vertical="top" wrapText="1"/>
    </xf>
    <xf numFmtId="0" fontId="11" fillId="0" borderId="23" xfId="41" applyFont="1" applyBorder="1" applyAlignment="1">
      <alignment horizontal="left" vertical="center" wrapText="1"/>
    </xf>
    <xf numFmtId="171" fontId="11" fillId="0" borderId="23" xfId="10" applyNumberFormat="1" applyFont="1" applyFill="1" applyBorder="1" applyAlignment="1">
      <alignment horizontal="right" vertical="center"/>
    </xf>
    <xf numFmtId="10" fontId="11" fillId="0" borderId="23" xfId="0" applyNumberFormat="1" applyFont="1" applyBorder="1" applyAlignment="1">
      <alignment horizontal="center" vertical="center"/>
    </xf>
    <xf numFmtId="171" fontId="12" fillId="0" borderId="15" xfId="10" applyNumberFormat="1" applyFont="1" applyFill="1" applyBorder="1" applyAlignment="1">
      <alignment horizontal="right" vertical="center" wrapText="1"/>
    </xf>
    <xf numFmtId="169" fontId="11" fillId="0" borderId="30" xfId="4" applyFont="1" applyFill="1" applyBorder="1" applyAlignment="1">
      <alignment horizontal="right" vertical="center" wrapText="1"/>
    </xf>
    <xf numFmtId="2" fontId="13" fillId="0" borderId="122" xfId="0" applyNumberFormat="1" applyFont="1" applyBorder="1" applyAlignment="1">
      <alignment horizontal="center" vertical="center"/>
    </xf>
    <xf numFmtId="2" fontId="13" fillId="0" borderId="144" xfId="0" applyNumberFormat="1" applyFont="1" applyBorder="1" applyAlignment="1">
      <alignment horizontal="center" vertical="center"/>
    </xf>
    <xf numFmtId="171" fontId="12" fillId="0" borderId="23" xfId="10" applyNumberFormat="1" applyFont="1" applyFill="1" applyBorder="1" applyAlignment="1">
      <alignment vertical="center"/>
    </xf>
    <xf numFmtId="171" fontId="11" fillId="8" borderId="166" xfId="9" applyNumberFormat="1" applyFont="1" applyFill="1" applyBorder="1" applyAlignment="1">
      <alignment horizontal="left" vertical="center"/>
    </xf>
    <xf numFmtId="171" fontId="11" fillId="8" borderId="5" xfId="9" applyNumberFormat="1" applyFont="1" applyFill="1" applyBorder="1" applyAlignment="1">
      <alignment horizontal="left" vertical="center"/>
    </xf>
    <xf numFmtId="171" fontId="11" fillId="8" borderId="166" xfId="9" applyNumberFormat="1" applyFont="1" applyFill="1" applyBorder="1" applyAlignment="1">
      <alignment horizontal="center" vertical="center"/>
    </xf>
    <xf numFmtId="171" fontId="11" fillId="8" borderId="5" xfId="9" applyNumberFormat="1" applyFont="1" applyFill="1" applyBorder="1" applyAlignment="1">
      <alignment horizontal="center" vertical="center"/>
    </xf>
    <xf numFmtId="169" fontId="11" fillId="102" borderId="126" xfId="9" applyNumberFormat="1" applyFont="1" applyFill="1" applyBorder="1" applyAlignment="1">
      <alignment horizontal="center" vertical="center"/>
    </xf>
    <xf numFmtId="169" fontId="11" fillId="102" borderId="128" xfId="9" applyNumberFormat="1" applyFont="1" applyFill="1" applyBorder="1" applyAlignment="1">
      <alignment horizontal="center" vertical="center"/>
    </xf>
    <xf numFmtId="202" fontId="11" fillId="102" borderId="127" xfId="1" applyNumberFormat="1" applyFont="1" applyFill="1" applyBorder="1" applyAlignment="1">
      <alignment horizontal="center" vertical="center"/>
    </xf>
    <xf numFmtId="202" fontId="11" fillId="102" borderId="129" xfId="1" applyNumberFormat="1" applyFont="1" applyFill="1" applyBorder="1" applyAlignment="1">
      <alignment horizontal="center" vertical="center"/>
    </xf>
    <xf numFmtId="171" fontId="11" fillId="102" borderId="136" xfId="9" applyNumberFormat="1" applyFont="1" applyFill="1" applyBorder="1" applyAlignment="1">
      <alignment horizontal="center" vertical="center"/>
    </xf>
    <xf numFmtId="171" fontId="11" fillId="102" borderId="137" xfId="9" applyNumberFormat="1" applyFont="1" applyFill="1" applyBorder="1" applyAlignment="1">
      <alignment horizontal="center" vertical="center"/>
    </xf>
    <xf numFmtId="202" fontId="11" fillId="102" borderId="127" xfId="9" applyNumberFormat="1" applyFont="1" applyFill="1" applyBorder="1" applyAlignment="1">
      <alignment horizontal="center" vertical="center"/>
    </xf>
    <xf numFmtId="202" fontId="11" fillId="102" borderId="129" xfId="9" applyNumberFormat="1" applyFont="1" applyFill="1" applyBorder="1" applyAlignment="1">
      <alignment horizontal="center" vertical="center"/>
    </xf>
    <xf numFmtId="171" fontId="12" fillId="0" borderId="23" xfId="0" applyNumberFormat="1" applyFont="1" applyBorder="1" applyAlignment="1">
      <alignment vertical="center"/>
    </xf>
    <xf numFmtId="169" fontId="11" fillId="0" borderId="0" xfId="4" applyFont="1" applyFill="1" applyBorder="1" applyAlignment="1">
      <alignment horizontal="center" vertical="center"/>
    </xf>
    <xf numFmtId="169" fontId="11" fillId="102" borderId="136" xfId="9" applyNumberFormat="1" applyFont="1" applyFill="1" applyBorder="1" applyAlignment="1">
      <alignment horizontal="center" vertical="center"/>
    </xf>
    <xf numFmtId="169" fontId="11" fillId="102" borderId="137" xfId="9" applyNumberFormat="1" applyFont="1" applyFill="1" applyBorder="1" applyAlignment="1">
      <alignment horizontal="center" vertical="center"/>
    </xf>
    <xf numFmtId="171" fontId="27" fillId="8" borderId="23" xfId="17" applyNumberFormat="1" applyFont="1" applyFill="1" applyBorder="1" applyAlignment="1">
      <alignment horizontal="center" vertical="center" wrapText="1"/>
    </xf>
    <xf numFmtId="171" fontId="27" fillId="8" borderId="5" xfId="17" applyNumberFormat="1" applyFont="1" applyFill="1" applyBorder="1" applyAlignment="1">
      <alignment horizontal="center" vertical="center" wrapText="1"/>
    </xf>
    <xf numFmtId="171" fontId="95" fillId="0" borderId="0" xfId="0" applyNumberFormat="1" applyFont="1" applyAlignment="1">
      <alignment horizontal="justify" vertical="top" wrapText="1"/>
    </xf>
    <xf numFmtId="0" fontId="11" fillId="7" borderId="5" xfId="41" applyFont="1" applyFill="1" applyBorder="1" applyAlignment="1">
      <alignment horizontal="left" vertical="center" wrapText="1"/>
    </xf>
    <xf numFmtId="14" fontId="7" fillId="7" borderId="43"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11" fillId="7" borderId="43" xfId="0" applyFont="1" applyFill="1" applyBorder="1" applyAlignment="1">
      <alignment horizontal="center" vertical="center" wrapText="1"/>
    </xf>
    <xf numFmtId="0" fontId="11" fillId="7" borderId="46"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7" borderId="34" xfId="0" applyFont="1" applyFill="1" applyBorder="1" applyAlignment="1">
      <alignment horizontal="center" vertical="center" wrapText="1"/>
    </xf>
    <xf numFmtId="0" fontId="33" fillId="7" borderId="16" xfId="0" applyFont="1" applyFill="1" applyBorder="1" applyAlignment="1">
      <alignment horizontal="left"/>
    </xf>
    <xf numFmtId="0" fontId="33" fillId="7" borderId="33" xfId="0" applyFont="1" applyFill="1" applyBorder="1" applyAlignment="1">
      <alignment horizontal="left"/>
    </xf>
    <xf numFmtId="0" fontId="33" fillId="7" borderId="34" xfId="0" applyFont="1" applyFill="1" applyBorder="1" applyAlignment="1">
      <alignment horizontal="left"/>
    </xf>
    <xf numFmtId="0" fontId="11" fillId="7" borderId="119" xfId="0" applyFont="1" applyFill="1" applyBorder="1" applyAlignment="1">
      <alignment horizontal="center" vertical="center" wrapText="1"/>
    </xf>
    <xf numFmtId="0" fontId="11" fillId="7" borderId="89" xfId="0" applyFont="1" applyFill="1" applyBorder="1" applyAlignment="1">
      <alignment horizontal="center" vertical="center" wrapText="1"/>
    </xf>
    <xf numFmtId="0" fontId="11" fillId="10" borderId="30" xfId="30" applyFont="1" applyFill="1" applyBorder="1" applyAlignment="1">
      <alignment horizontal="left" vertical="center" wrapText="1"/>
    </xf>
    <xf numFmtId="0" fontId="11" fillId="10" borderId="28" xfId="30" applyFont="1" applyFill="1" applyBorder="1" applyAlignment="1">
      <alignment horizontal="left" vertical="center" wrapText="1"/>
    </xf>
    <xf numFmtId="14" fontId="14" fillId="10" borderId="15" xfId="37" applyNumberFormat="1" applyFont="1" applyFill="1" applyBorder="1" applyAlignment="1">
      <alignment horizontal="center"/>
    </xf>
    <xf numFmtId="0" fontId="11" fillId="10" borderId="30" xfId="30" applyFont="1" applyFill="1" applyBorder="1" applyAlignment="1">
      <alignment horizontal="center" vertical="center" wrapText="1"/>
    </xf>
    <xf numFmtId="0" fontId="11" fillId="10" borderId="28" xfId="30" applyFont="1" applyFill="1" applyBorder="1" applyAlignment="1">
      <alignment horizontal="center" vertical="center" wrapText="1"/>
    </xf>
    <xf numFmtId="3" fontId="11" fillId="10" borderId="30" xfId="30" applyNumberFormat="1" applyFont="1" applyFill="1" applyBorder="1" applyAlignment="1">
      <alignment horizontal="left" vertical="center" wrapText="1"/>
    </xf>
    <xf numFmtId="3" fontId="11" fillId="10" borderId="28" xfId="30" applyNumberFormat="1" applyFont="1" applyFill="1" applyBorder="1" applyAlignment="1">
      <alignment horizontal="left" vertical="center" wrapText="1"/>
    </xf>
    <xf numFmtId="0" fontId="11" fillId="10" borderId="15" xfId="36" applyFont="1" applyFill="1" applyBorder="1" applyAlignment="1">
      <alignment horizontal="left" vertical="center" wrapText="1"/>
    </xf>
    <xf numFmtId="0" fontId="11" fillId="19" borderId="50" xfId="36" applyFont="1" applyFill="1" applyBorder="1" applyAlignment="1">
      <alignment horizontal="left" vertical="center" wrapText="1"/>
    </xf>
    <xf numFmtId="0" fontId="11" fillId="19" borderId="51" xfId="36" applyFont="1" applyFill="1" applyBorder="1" applyAlignment="1">
      <alignment horizontal="left" vertical="center" wrapText="1"/>
    </xf>
    <xf numFmtId="171" fontId="11" fillId="7" borderId="15" xfId="26" applyNumberFormat="1" applyFont="1" applyFill="1" applyBorder="1" applyAlignment="1">
      <alignment horizontal="left" vertical="center" wrapText="1"/>
    </xf>
    <xf numFmtId="171" fontId="11" fillId="7" borderId="15" xfId="26" applyNumberFormat="1" applyFont="1" applyFill="1" applyBorder="1" applyAlignment="1">
      <alignment horizontal="center" vertical="center" wrapText="1"/>
    </xf>
    <xf numFmtId="0" fontId="27" fillId="7" borderId="166" xfId="26" applyFont="1" applyFill="1" applyBorder="1" applyAlignment="1">
      <alignment horizontal="center" vertical="center" wrapText="1"/>
    </xf>
    <xf numFmtId="0" fontId="27" fillId="7" borderId="23" xfId="26" applyFont="1" applyFill="1" applyBorder="1" applyAlignment="1">
      <alignment horizontal="center" vertical="center" wrapText="1"/>
    </xf>
    <xf numFmtId="0" fontId="27" fillId="7" borderId="5" xfId="26" applyFont="1" applyFill="1" applyBorder="1" applyAlignment="1">
      <alignment horizontal="center" vertical="center" wrapText="1"/>
    </xf>
    <xf numFmtId="17" fontId="27" fillId="7" borderId="166" xfId="26" applyNumberFormat="1" applyFont="1" applyFill="1" applyBorder="1" applyAlignment="1">
      <alignment horizontal="center" vertical="center" wrapText="1"/>
    </xf>
    <xf numFmtId="17" fontId="27" fillId="7" borderId="23" xfId="26" applyNumberFormat="1" applyFont="1" applyFill="1" applyBorder="1" applyAlignment="1">
      <alignment horizontal="center" vertical="center" wrapText="1"/>
    </xf>
    <xf numFmtId="17" fontId="27" fillId="7" borderId="5" xfId="26" applyNumberFormat="1" applyFont="1" applyFill="1" applyBorder="1" applyAlignment="1">
      <alignment horizontal="center" vertical="center" wrapText="1"/>
    </xf>
    <xf numFmtId="0" fontId="27" fillId="7" borderId="165" xfId="26" applyFont="1" applyFill="1" applyBorder="1" applyAlignment="1">
      <alignment horizontal="center" vertical="center" wrapText="1"/>
    </xf>
    <xf numFmtId="17" fontId="27" fillId="7" borderId="165" xfId="26" applyNumberFormat="1" applyFont="1" applyFill="1" applyBorder="1" applyAlignment="1">
      <alignment horizontal="center" vertical="center" wrapText="1"/>
    </xf>
    <xf numFmtId="0" fontId="53" fillId="7" borderId="165" xfId="26" applyFont="1" applyFill="1" applyBorder="1" applyAlignment="1">
      <alignment horizontal="center" vertical="center" wrapText="1"/>
    </xf>
    <xf numFmtId="0" fontId="33" fillId="7" borderId="16" xfId="0" applyFont="1" applyFill="1" applyBorder="1" applyAlignment="1">
      <alignment horizontal="left" vertical="center"/>
    </xf>
    <xf numFmtId="0" fontId="33" fillId="7" borderId="33" xfId="0" applyFont="1" applyFill="1" applyBorder="1" applyAlignment="1">
      <alignment horizontal="left" vertical="center"/>
    </xf>
    <xf numFmtId="0" fontId="33" fillId="7" borderId="34" xfId="0" applyFont="1" applyFill="1" applyBorder="1" applyAlignment="1">
      <alignment horizontal="left" vertical="center"/>
    </xf>
    <xf numFmtId="0" fontId="11" fillId="7" borderId="15" xfId="0" applyFont="1" applyFill="1" applyBorder="1" applyAlignment="1">
      <alignment horizontal="center" vertical="center"/>
    </xf>
    <xf numFmtId="0" fontId="33" fillId="7" borderId="53" xfId="0" applyFont="1" applyFill="1" applyBorder="1" applyAlignment="1">
      <alignment horizontal="left" vertical="center"/>
    </xf>
    <xf numFmtId="0" fontId="33" fillId="7" borderId="54" xfId="0" applyFont="1" applyFill="1" applyBorder="1" applyAlignment="1">
      <alignment horizontal="left" vertical="center"/>
    </xf>
    <xf numFmtId="0" fontId="33" fillId="7" borderId="55" xfId="0" applyFont="1" applyFill="1" applyBorder="1" applyAlignment="1">
      <alignment horizontal="left" vertical="center"/>
    </xf>
    <xf numFmtId="0" fontId="11" fillId="7" borderId="42" xfId="0" applyFont="1" applyFill="1" applyBorder="1" applyAlignment="1">
      <alignment horizontal="center" vertical="center" wrapText="1"/>
    </xf>
    <xf numFmtId="0" fontId="11" fillId="7" borderId="45" xfId="0" applyFont="1" applyFill="1" applyBorder="1" applyAlignment="1">
      <alignment horizontal="center" vertical="center" wrapText="1"/>
    </xf>
    <xf numFmtId="0" fontId="11" fillId="7" borderId="44" xfId="0" applyFont="1" applyFill="1" applyBorder="1" applyAlignment="1">
      <alignment horizontal="center" vertical="center" wrapText="1"/>
    </xf>
    <xf numFmtId="0" fontId="11" fillId="7" borderId="47" xfId="0" applyFont="1" applyFill="1" applyBorder="1" applyAlignment="1">
      <alignment horizontal="center" vertical="center" wrapText="1"/>
    </xf>
    <xf numFmtId="0" fontId="11" fillId="7" borderId="48" xfId="0" applyFont="1" applyFill="1" applyBorder="1" applyAlignment="1">
      <alignment horizontal="center" vertical="center" wrapText="1"/>
    </xf>
    <xf numFmtId="0" fontId="11" fillId="7" borderId="197" xfId="0" applyFont="1" applyFill="1" applyBorder="1" applyAlignment="1">
      <alignment horizontal="center" vertical="center"/>
    </xf>
    <xf numFmtId="0" fontId="11" fillId="7" borderId="198" xfId="0" applyFont="1" applyFill="1" applyBorder="1" applyAlignment="1">
      <alignment horizontal="center" vertical="center"/>
    </xf>
    <xf numFmtId="0" fontId="11" fillId="7" borderId="199" xfId="0" applyFont="1" applyFill="1" applyBorder="1" applyAlignment="1">
      <alignment horizontal="center" vertical="center"/>
    </xf>
    <xf numFmtId="0" fontId="11" fillId="7" borderId="200" xfId="0" applyFont="1" applyFill="1" applyBorder="1" applyAlignment="1">
      <alignment horizontal="center" vertical="center"/>
    </xf>
    <xf numFmtId="0" fontId="11" fillId="7" borderId="58" xfId="0" applyFont="1" applyFill="1" applyBorder="1" applyAlignment="1">
      <alignment horizontal="center" vertical="center"/>
    </xf>
    <xf numFmtId="0" fontId="11" fillId="7" borderId="201"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33" xfId="0" applyFont="1" applyFill="1" applyBorder="1" applyAlignment="1">
      <alignment horizontal="center" vertical="center"/>
    </xf>
    <xf numFmtId="0" fontId="11" fillId="7" borderId="34" xfId="0" applyFont="1" applyFill="1" applyBorder="1" applyAlignment="1">
      <alignment horizontal="center" vertical="center"/>
    </xf>
    <xf numFmtId="0" fontId="11" fillId="7" borderId="35" xfId="0" applyFont="1" applyFill="1" applyBorder="1" applyAlignment="1">
      <alignment horizontal="center" vertical="center"/>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36" xfId="0" applyFont="1" applyFill="1" applyBorder="1" applyAlignment="1">
      <alignment horizontal="center" vertical="center"/>
    </xf>
    <xf numFmtId="0" fontId="11" fillId="7" borderId="59" xfId="0" applyFont="1" applyFill="1" applyBorder="1" applyAlignment="1">
      <alignment horizontal="center" vertical="center"/>
    </xf>
    <xf numFmtId="0" fontId="54" fillId="8" borderId="166" xfId="0" applyFont="1" applyFill="1" applyBorder="1" applyAlignment="1">
      <alignment horizontal="left" vertical="center" wrapText="1"/>
    </xf>
    <xf numFmtId="0" fontId="54" fillId="8" borderId="5" xfId="0" applyFont="1" applyFill="1" applyBorder="1" applyAlignment="1">
      <alignment horizontal="left" vertical="center" wrapText="1"/>
    </xf>
    <xf numFmtId="0" fontId="11" fillId="7" borderId="15" xfId="24" applyFont="1" applyFill="1" applyBorder="1" applyAlignment="1">
      <alignment horizontal="left" vertical="center" wrapText="1"/>
    </xf>
    <xf numFmtId="0" fontId="12" fillId="0" borderId="38" xfId="24" applyFont="1" applyFill="1" applyBorder="1" applyAlignment="1">
      <alignment horizontal="left" vertical="center" wrapText="1"/>
    </xf>
    <xf numFmtId="0" fontId="12" fillId="0" borderId="37" xfId="24" applyFont="1" applyFill="1" applyBorder="1" applyAlignment="1">
      <alignment horizontal="left" vertical="center" wrapText="1"/>
    </xf>
    <xf numFmtId="0" fontId="11" fillId="7" borderId="119" xfId="24" applyFont="1" applyFill="1" applyBorder="1" applyAlignment="1">
      <alignment horizontal="left" vertical="center" wrapText="1"/>
    </xf>
    <xf numFmtId="0" fontId="11" fillId="7" borderId="83" xfId="24" applyFont="1" applyFill="1" applyBorder="1" applyAlignment="1">
      <alignment horizontal="left" vertical="center" wrapText="1"/>
    </xf>
    <xf numFmtId="0" fontId="11" fillId="7" borderId="38" xfId="24" applyFont="1" applyFill="1" applyBorder="1" applyAlignment="1">
      <alignment horizontal="left" vertical="center" wrapText="1"/>
    </xf>
    <xf numFmtId="0" fontId="11" fillId="7" borderId="37" xfId="24" applyFont="1" applyFill="1" applyBorder="1" applyAlignment="1">
      <alignment horizontal="left" vertical="center" wrapText="1"/>
    </xf>
    <xf numFmtId="0" fontId="11" fillId="7" borderId="15" xfId="24" applyFont="1" applyFill="1" applyBorder="1" applyAlignment="1">
      <alignment horizontal="left" vertical="center"/>
    </xf>
    <xf numFmtId="0" fontId="14" fillId="7" borderId="15" xfId="0" applyFont="1" applyFill="1" applyBorder="1" applyAlignment="1">
      <alignment horizontal="left" vertical="center" wrapText="1"/>
    </xf>
    <xf numFmtId="0" fontId="11" fillId="12" borderId="22" xfId="0" applyFont="1" applyFill="1" applyBorder="1" applyAlignment="1">
      <alignment horizontal="left" vertical="center"/>
    </xf>
    <xf numFmtId="171" fontId="9" fillId="8" borderId="2" xfId="9" applyNumberFormat="1" applyFont="1" applyFill="1" applyBorder="1" applyAlignment="1">
      <alignment horizontal="left" vertical="center"/>
    </xf>
    <xf numFmtId="171" fontId="9" fillId="8" borderId="4" xfId="9" applyNumberFormat="1" applyFont="1" applyFill="1" applyBorder="1" applyAlignment="1">
      <alignment horizontal="left" vertical="center"/>
    </xf>
    <xf numFmtId="171" fontId="9" fillId="8" borderId="6" xfId="9" applyNumberFormat="1" applyFont="1" applyFill="1" applyBorder="1" applyAlignment="1">
      <alignment horizontal="left" vertical="center"/>
    </xf>
    <xf numFmtId="171" fontId="9" fillId="8" borderId="178" xfId="9" applyNumberFormat="1" applyFont="1" applyFill="1" applyBorder="1" applyAlignment="1">
      <alignment horizontal="left" vertical="center"/>
    </xf>
    <xf numFmtId="171" fontId="11" fillId="8" borderId="2" xfId="9" applyNumberFormat="1" applyFont="1" applyFill="1" applyBorder="1" applyAlignment="1">
      <alignment horizontal="left" vertical="center"/>
    </xf>
    <xf numFmtId="171" fontId="11" fillId="8" borderId="4" xfId="9" applyNumberFormat="1" applyFont="1" applyFill="1" applyBorder="1" applyAlignment="1">
      <alignment horizontal="left" vertical="center"/>
    </xf>
    <xf numFmtId="0" fontId="9" fillId="7" borderId="7" xfId="14" applyFont="1" applyFill="1" applyBorder="1" applyAlignment="1">
      <alignment horizontal="left" vertical="center"/>
    </xf>
    <xf numFmtId="0" fontId="9" fillId="7" borderId="181" xfId="14" applyFont="1" applyFill="1" applyBorder="1" applyAlignment="1">
      <alignment horizontal="left" vertical="center"/>
    </xf>
    <xf numFmtId="175" fontId="11" fillId="7" borderId="153" xfId="0" applyNumberFormat="1" applyFont="1" applyFill="1" applyBorder="1" applyAlignment="1">
      <alignment horizontal="center" vertical="center" wrapText="1"/>
    </xf>
    <xf numFmtId="175" fontId="11" fillId="7" borderId="154" xfId="0" applyNumberFormat="1" applyFont="1" applyFill="1" applyBorder="1" applyAlignment="1">
      <alignment horizontal="center" vertical="center" wrapText="1"/>
    </xf>
    <xf numFmtId="175" fontId="11" fillId="7" borderId="152" xfId="0" applyNumberFormat="1" applyFont="1" applyFill="1" applyBorder="1" applyAlignment="1">
      <alignment horizontal="center" vertical="center" wrapText="1"/>
    </xf>
    <xf numFmtId="0" fontId="11" fillId="7" borderId="32"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151" xfId="0" applyFont="1" applyFill="1" applyBorder="1" applyAlignment="1">
      <alignment horizontal="center" vertical="center" wrapText="1"/>
    </xf>
    <xf numFmtId="0" fontId="11" fillId="7" borderId="155" xfId="0" applyFont="1" applyFill="1" applyBorder="1" applyAlignment="1">
      <alignment horizontal="center" vertical="center" wrapText="1"/>
    </xf>
    <xf numFmtId="0" fontId="11" fillId="7" borderId="142" xfId="0" applyFont="1" applyFill="1" applyBorder="1" applyAlignment="1">
      <alignment horizontal="center" vertical="center" wrapText="1"/>
    </xf>
    <xf numFmtId="0" fontId="14" fillId="7" borderId="15" xfId="0" applyFont="1" applyFill="1" applyBorder="1" applyAlignment="1">
      <alignment horizontal="left" vertical="center"/>
    </xf>
    <xf numFmtId="14" fontId="14" fillId="7" borderId="10" xfId="0" applyNumberFormat="1" applyFont="1" applyFill="1" applyBorder="1" applyAlignment="1">
      <alignment horizontal="center" vertical="center"/>
    </xf>
    <xf numFmtId="14" fontId="14" fillId="7" borderId="11" xfId="0" applyNumberFormat="1" applyFont="1" applyFill="1" applyBorder="1" applyAlignment="1">
      <alignment horizontal="center" vertical="center"/>
    </xf>
    <xf numFmtId="0" fontId="14" fillId="7" borderId="13" xfId="0" applyFont="1" applyFill="1" applyBorder="1" applyAlignment="1">
      <alignment horizontal="center" vertical="center"/>
    </xf>
    <xf numFmtId="0" fontId="14" fillId="7" borderId="43" xfId="0" applyFont="1" applyFill="1" applyBorder="1" applyAlignment="1">
      <alignment horizontal="left" vertical="center"/>
    </xf>
    <xf numFmtId="0" fontId="14" fillId="7" borderId="46" xfId="0" applyFont="1" applyFill="1" applyBorder="1" applyAlignment="1">
      <alignment horizontal="left" vertical="center"/>
    </xf>
    <xf numFmtId="0" fontId="14" fillId="7" borderId="13" xfId="0" applyFont="1" applyFill="1" applyBorder="1" applyAlignment="1">
      <alignment horizontal="left" vertical="center"/>
    </xf>
    <xf numFmtId="14" fontId="14" fillId="7" borderId="119" xfId="0" applyNumberFormat="1" applyFont="1" applyFill="1" applyBorder="1" applyAlignment="1">
      <alignment horizontal="center" vertical="center"/>
    </xf>
    <xf numFmtId="14" fontId="14" fillId="7" borderId="83" xfId="0" applyNumberFormat="1" applyFont="1" applyFill="1" applyBorder="1" applyAlignment="1">
      <alignment horizontal="center" vertical="center"/>
    </xf>
    <xf numFmtId="0" fontId="14" fillId="7" borderId="89" xfId="0" applyFont="1" applyFill="1" applyBorder="1" applyAlignment="1">
      <alignment horizontal="center" vertical="center"/>
    </xf>
    <xf numFmtId="0" fontId="14" fillId="7" borderId="121" xfId="0" applyFont="1" applyFill="1" applyBorder="1" applyAlignment="1">
      <alignment horizontal="center" vertical="center"/>
    </xf>
    <xf numFmtId="0" fontId="7" fillId="7" borderId="15" xfId="0" applyFont="1" applyFill="1" applyBorder="1" applyAlignment="1">
      <alignment horizontal="left" vertical="center"/>
    </xf>
    <xf numFmtId="0" fontId="46" fillId="0" borderId="24" xfId="45" applyFont="1" applyBorder="1" applyAlignment="1" applyProtection="1">
      <alignment horizontal="left" vertical="center"/>
      <protection locked="0"/>
    </xf>
    <xf numFmtId="0" fontId="46" fillId="0" borderId="78" xfId="45" applyFont="1" applyBorder="1" applyAlignment="1" applyProtection="1">
      <alignment horizontal="left" vertical="center"/>
      <protection locked="0"/>
    </xf>
    <xf numFmtId="0" fontId="41" fillId="0" borderId="72" xfId="45" applyFont="1" applyBorder="1" applyAlignment="1" applyProtection="1">
      <alignment horizontal="center" vertical="top" wrapText="1"/>
      <protection locked="0"/>
    </xf>
    <xf numFmtId="0" fontId="44" fillId="19" borderId="73" xfId="45" applyFont="1" applyFill="1" applyBorder="1" applyAlignment="1" applyProtection="1">
      <alignment vertical="center" wrapText="1"/>
      <protection locked="0"/>
    </xf>
    <xf numFmtId="0" fontId="44" fillId="19" borderId="73" xfId="45" applyFont="1" applyFill="1" applyBorder="1" applyAlignment="1" applyProtection="1">
      <alignment horizontal="center" vertical="center" wrapText="1"/>
      <protection locked="0"/>
    </xf>
    <xf numFmtId="0" fontId="37" fillId="0" borderId="0" xfId="45" applyFont="1" applyAlignment="1" applyProtection="1">
      <alignment horizontal="left" vertical="center"/>
      <protection locked="0"/>
    </xf>
    <xf numFmtId="0" fontId="39" fillId="0" borderId="0" xfId="45" applyFont="1" applyAlignment="1" applyProtection="1">
      <alignment horizontal="left" vertical="center"/>
      <protection locked="0"/>
    </xf>
    <xf numFmtId="0" fontId="38" fillId="0" borderId="71" xfId="45" applyFont="1" applyBorder="1" applyAlignment="1">
      <alignment horizontal="left" vertical="center"/>
    </xf>
    <xf numFmtId="171" fontId="11" fillId="8" borderId="190" xfId="9" applyNumberFormat="1" applyFont="1" applyFill="1" applyBorder="1" applyAlignment="1">
      <alignment horizontal="left" vertical="center"/>
    </xf>
    <xf numFmtId="171" fontId="11" fillId="8" borderId="219" xfId="9" applyNumberFormat="1" applyFont="1" applyFill="1" applyBorder="1" applyAlignment="1">
      <alignment horizontal="center" vertical="center"/>
    </xf>
    <xf numFmtId="14" fontId="11" fillId="8" borderId="219" xfId="9" applyNumberFormat="1" applyFont="1" applyFill="1" applyBorder="1" applyAlignment="1">
      <alignment horizontal="center" vertical="center"/>
    </xf>
    <xf numFmtId="171" fontId="12" fillId="0" borderId="219" xfId="9" applyNumberFormat="1" applyFont="1" applyBorder="1" applyAlignment="1">
      <alignment horizontal="center" vertical="center"/>
    </xf>
    <xf numFmtId="171" fontId="11" fillId="8" borderId="190" xfId="9" applyNumberFormat="1" applyFont="1" applyFill="1" applyBorder="1" applyAlignment="1">
      <alignment vertical="center"/>
    </xf>
    <xf numFmtId="171" fontId="11" fillId="8" borderId="190" xfId="9" applyNumberFormat="1" applyFont="1" applyFill="1" applyBorder="1" applyAlignment="1">
      <alignment horizontal="center" vertical="center"/>
    </xf>
    <xf numFmtId="171" fontId="12" fillId="0" borderId="190" xfId="9" applyNumberFormat="1" applyFont="1" applyBorder="1" applyAlignment="1">
      <alignment vertical="center"/>
    </xf>
    <xf numFmtId="171" fontId="12" fillId="0" borderId="190" xfId="9" applyNumberFormat="1" applyFont="1" applyBorder="1" applyAlignment="1">
      <alignment horizontal="center" vertical="center"/>
    </xf>
    <xf numFmtId="171" fontId="11" fillId="8" borderId="190" xfId="9" applyNumberFormat="1" applyFont="1" applyFill="1" applyBorder="1" applyAlignment="1">
      <alignment vertical="center" wrapText="1"/>
    </xf>
    <xf numFmtId="171" fontId="11" fillId="8" borderId="190" xfId="9" applyNumberFormat="1" applyFont="1" applyFill="1" applyBorder="1" applyAlignment="1">
      <alignment horizontal="left" vertical="center"/>
    </xf>
    <xf numFmtId="171" fontId="12" fillId="0" borderId="190" xfId="9" applyNumberFormat="1" applyFont="1" applyBorder="1" applyAlignment="1">
      <alignment vertical="center" wrapText="1"/>
    </xf>
    <xf numFmtId="171" fontId="11" fillId="0" borderId="190" xfId="9" applyNumberFormat="1" applyFont="1" applyBorder="1" applyAlignment="1">
      <alignment vertical="center" wrapText="1"/>
    </xf>
    <xf numFmtId="171" fontId="12" fillId="0" borderId="190" xfId="9" applyNumberFormat="1" applyFont="1" applyBorder="1" applyAlignment="1">
      <alignment horizontal="left" vertical="center"/>
    </xf>
    <xf numFmtId="171" fontId="11" fillId="10" borderId="190" xfId="9" applyNumberFormat="1" applyFont="1" applyFill="1" applyBorder="1" applyAlignment="1">
      <alignment vertical="center"/>
    </xf>
    <xf numFmtId="171" fontId="11" fillId="10" borderId="190" xfId="9" applyNumberFormat="1" applyFont="1" applyFill="1" applyBorder="1" applyAlignment="1">
      <alignment horizontal="left" vertical="center"/>
    </xf>
    <xf numFmtId="171" fontId="11" fillId="0" borderId="219" xfId="9" applyNumberFormat="1" applyFont="1" applyBorder="1" applyAlignment="1">
      <alignment vertical="center"/>
    </xf>
    <xf numFmtId="171" fontId="12" fillId="0" borderId="219" xfId="9" applyNumberFormat="1" applyFont="1" applyBorder="1" applyAlignment="1">
      <alignment horizontal="left" vertical="center"/>
    </xf>
    <xf numFmtId="171" fontId="12" fillId="8" borderId="190" xfId="9" applyNumberFormat="1" applyFont="1" applyFill="1" applyBorder="1" applyAlignment="1">
      <alignment horizontal="center" vertical="center"/>
    </xf>
    <xf numFmtId="172" fontId="11" fillId="8" borderId="190" xfId="9" applyNumberFormat="1" applyFont="1" applyFill="1" applyBorder="1" applyAlignment="1">
      <alignment vertical="center"/>
    </xf>
    <xf numFmtId="171" fontId="11" fillId="8" borderId="219" xfId="12" applyNumberFormat="1" applyFont="1" applyFill="1" applyBorder="1" applyAlignment="1">
      <alignment horizontal="left" vertical="center"/>
    </xf>
    <xf numFmtId="171" fontId="11" fillId="8" borderId="190" xfId="9" applyNumberFormat="1" applyFont="1" applyFill="1" applyBorder="1" applyAlignment="1">
      <alignment horizontal="left" vertical="center" wrapText="1"/>
    </xf>
    <xf numFmtId="171" fontId="11" fillId="8" borderId="220" xfId="9" applyNumberFormat="1" applyFont="1" applyFill="1" applyBorder="1" applyAlignment="1">
      <alignment vertical="center"/>
    </xf>
    <xf numFmtId="171" fontId="11" fillId="8" borderId="221" xfId="9" applyNumberFormat="1" applyFont="1" applyFill="1" applyBorder="1" applyAlignment="1">
      <alignment vertical="center"/>
    </xf>
    <xf numFmtId="171" fontId="12" fillId="0" borderId="219" xfId="9" applyNumberFormat="1" applyFont="1" applyBorder="1" applyAlignment="1">
      <alignment vertical="center" wrapText="1"/>
    </xf>
    <xf numFmtId="171" fontId="12" fillId="16" borderId="219" xfId="9" applyNumberFormat="1" applyFont="1" applyFill="1" applyBorder="1" applyAlignment="1">
      <alignment vertical="center"/>
    </xf>
    <xf numFmtId="171" fontId="11" fillId="0" borderId="220" xfId="12" applyNumberFormat="1" applyFont="1" applyBorder="1" applyAlignment="1">
      <alignment vertical="center"/>
    </xf>
    <xf numFmtId="171" fontId="11" fillId="0" borderId="221" xfId="12" applyNumberFormat="1" applyFont="1" applyBorder="1" applyAlignment="1">
      <alignment vertical="center"/>
    </xf>
    <xf numFmtId="171" fontId="11" fillId="11" borderId="220" xfId="9" applyNumberFormat="1" applyFont="1" applyFill="1" applyBorder="1" applyAlignment="1">
      <alignment vertical="center"/>
    </xf>
    <xf numFmtId="171" fontId="11" fillId="11" borderId="221" xfId="9" applyNumberFormat="1" applyFont="1" applyFill="1" applyBorder="1" applyAlignment="1">
      <alignment vertical="center"/>
    </xf>
    <xf numFmtId="171" fontId="11" fillId="7" borderId="190" xfId="9" applyNumberFormat="1" applyFont="1" applyFill="1" applyBorder="1" applyAlignment="1">
      <alignment vertical="center" wrapText="1"/>
    </xf>
    <xf numFmtId="171" fontId="11" fillId="7" borderId="190" xfId="9" applyNumberFormat="1" applyFont="1" applyFill="1" applyBorder="1" applyAlignment="1">
      <alignment horizontal="left" vertical="center"/>
    </xf>
    <xf numFmtId="171" fontId="11" fillId="7" borderId="190" xfId="9" applyNumberFormat="1" applyFont="1" applyFill="1" applyBorder="1" applyAlignment="1">
      <alignment vertical="center"/>
    </xf>
    <xf numFmtId="0" fontId="13" fillId="0" borderId="220" xfId="0" applyFont="1" applyBorder="1"/>
    <xf numFmtId="0" fontId="13" fillId="0" borderId="221" xfId="0" applyFont="1" applyBorder="1"/>
    <xf numFmtId="171" fontId="11" fillId="0" borderId="219" xfId="9" applyNumberFormat="1" applyFont="1" applyBorder="1" applyAlignment="1">
      <alignment horizontal="left" vertical="center"/>
    </xf>
    <xf numFmtId="171" fontId="11" fillId="8" borderId="221" xfId="9" applyNumberFormat="1" applyFont="1" applyFill="1" applyBorder="1" applyAlignment="1">
      <alignment horizontal="left" vertical="center"/>
    </xf>
    <xf numFmtId="171" fontId="12" fillId="0" borderId="220" xfId="9" applyNumberFormat="1" applyFont="1" applyBorder="1" applyAlignment="1">
      <alignment vertical="center"/>
    </xf>
    <xf numFmtId="171" fontId="12" fillId="0" borderId="221" xfId="9" applyNumberFormat="1" applyFont="1" applyBorder="1" applyAlignment="1">
      <alignment vertical="center"/>
    </xf>
    <xf numFmtId="171" fontId="27" fillId="8" borderId="219" xfId="17" applyNumberFormat="1" applyFont="1" applyFill="1" applyBorder="1" applyAlignment="1">
      <alignment horizontal="center" vertical="center" wrapText="1"/>
    </xf>
    <xf numFmtId="171" fontId="27" fillId="8" borderId="190" xfId="17" applyNumberFormat="1" applyFont="1" applyFill="1" applyBorder="1" applyAlignment="1">
      <alignment horizontal="center" vertical="center" wrapText="1"/>
    </xf>
    <xf numFmtId="171" fontId="27" fillId="8" borderId="190" xfId="17" applyNumberFormat="1" applyFont="1" applyFill="1" applyBorder="1" applyAlignment="1">
      <alignment horizontal="left" vertical="center" wrapText="1"/>
    </xf>
    <xf numFmtId="171" fontId="27" fillId="8" borderId="190" xfId="17" applyNumberFormat="1" applyFont="1" applyFill="1" applyBorder="1" applyAlignment="1">
      <alignment horizontal="right" vertical="center"/>
    </xf>
    <xf numFmtId="171" fontId="28" fillId="11" borderId="219" xfId="17" applyNumberFormat="1" applyFont="1" applyFill="1" applyBorder="1" applyAlignment="1">
      <alignment vertical="center" wrapText="1"/>
    </xf>
    <xf numFmtId="171" fontId="27" fillId="11" borderId="219" xfId="17" applyNumberFormat="1" applyFont="1" applyFill="1" applyBorder="1" applyAlignment="1">
      <alignment horizontal="center" vertical="center" wrapText="1"/>
    </xf>
    <xf numFmtId="171" fontId="28" fillId="16" borderId="219" xfId="17" applyNumberFormat="1" applyFont="1" applyFill="1" applyBorder="1" applyAlignment="1">
      <alignment horizontal="right" vertical="center"/>
    </xf>
    <xf numFmtId="171" fontId="28" fillId="0" borderId="219" xfId="17" applyNumberFormat="1" applyFont="1" applyBorder="1" applyAlignment="1">
      <alignment horizontal="right" vertical="center"/>
    </xf>
    <xf numFmtId="171" fontId="27" fillId="7" borderId="190" xfId="17" applyNumberFormat="1" applyFont="1" applyFill="1" applyBorder="1" applyAlignment="1">
      <alignment horizontal="left" vertical="center" wrapText="1"/>
    </xf>
    <xf numFmtId="171" fontId="27" fillId="7" borderId="190" xfId="17" applyNumberFormat="1" applyFont="1" applyFill="1" applyBorder="1" applyAlignment="1">
      <alignment horizontal="right" vertical="center"/>
    </xf>
    <xf numFmtId="171" fontId="28" fillId="11" borderId="219" xfId="17" applyNumberFormat="1" applyFont="1" applyFill="1" applyBorder="1" applyAlignment="1">
      <alignment horizontal="center" vertical="center" wrapText="1"/>
    </xf>
    <xf numFmtId="171" fontId="27" fillId="8" borderId="190" xfId="17" applyNumberFormat="1" applyFont="1" applyFill="1" applyBorder="1" applyAlignment="1">
      <alignment vertical="center" wrapText="1"/>
    </xf>
    <xf numFmtId="0" fontId="27" fillId="8" borderId="190" xfId="17" applyFont="1" applyFill="1" applyBorder="1" applyAlignment="1">
      <alignment horizontal="center" vertical="center" wrapText="1"/>
    </xf>
    <xf numFmtId="171" fontId="27" fillId="8" borderId="219" xfId="17" applyNumberFormat="1" applyFont="1" applyFill="1" applyBorder="1" applyAlignment="1">
      <alignment horizontal="center" vertical="center" wrapText="1"/>
    </xf>
    <xf numFmtId="171" fontId="28" fillId="7" borderId="190" xfId="17" applyNumberFormat="1" applyFont="1" applyFill="1" applyBorder="1" applyAlignment="1">
      <alignment horizontal="center" vertical="center" wrapText="1"/>
    </xf>
    <xf numFmtId="0" fontId="11" fillId="7" borderId="222" xfId="14" applyFont="1" applyFill="1" applyBorder="1" applyAlignment="1">
      <alignment horizontal="left" vertical="center"/>
    </xf>
    <xf numFmtId="0" fontId="11" fillId="7" borderId="222" xfId="14" applyFont="1" applyFill="1" applyBorder="1" applyAlignment="1">
      <alignment horizontal="center" vertical="center"/>
    </xf>
    <xf numFmtId="14" fontId="11" fillId="8" borderId="211" xfId="9" applyNumberFormat="1" applyFont="1" applyFill="1" applyBorder="1" applyAlignment="1">
      <alignment horizontal="center" vertical="center"/>
    </xf>
    <xf numFmtId="0" fontId="12" fillId="0" borderId="211" xfId="14" applyFont="1" applyBorder="1" applyAlignment="1">
      <alignment horizontal="left" vertical="center" wrapText="1"/>
    </xf>
    <xf numFmtId="0" fontId="12" fillId="0" borderId="211" xfId="14" applyFont="1" applyBorder="1" applyAlignment="1">
      <alignment horizontal="center" vertical="center" wrapText="1"/>
    </xf>
    <xf numFmtId="0" fontId="11" fillId="7" borderId="222" xfId="14" applyFont="1" applyFill="1" applyBorder="1" applyAlignment="1">
      <alignment horizontal="left" vertical="center" wrapText="1"/>
    </xf>
    <xf numFmtId="0" fontId="11" fillId="7" borderId="222" xfId="14" applyFont="1" applyFill="1" applyBorder="1" applyAlignment="1">
      <alignment horizontal="center" vertical="center" wrapText="1"/>
    </xf>
    <xf numFmtId="3" fontId="11" fillId="7" borderId="222" xfId="14" applyNumberFormat="1" applyFont="1" applyFill="1" applyBorder="1" applyAlignment="1">
      <alignment vertical="center" wrapText="1"/>
    </xf>
    <xf numFmtId="0" fontId="12" fillId="0" borderId="222" xfId="14" applyFont="1" applyBorder="1" applyAlignment="1">
      <alignment horizontal="left" vertical="center" wrapText="1"/>
    </xf>
    <xf numFmtId="0" fontId="12" fillId="0" borderId="222" xfId="14" applyFont="1" applyBorder="1" applyAlignment="1">
      <alignment horizontal="center" vertical="center" wrapText="1"/>
    </xf>
    <xf numFmtId="171" fontId="12" fillId="0" borderId="223" xfId="9" applyNumberFormat="1" applyFont="1" applyBorder="1" applyAlignment="1">
      <alignment vertical="center"/>
    </xf>
    <xf numFmtId="171" fontId="12" fillId="16" borderId="223" xfId="9" applyNumberFormat="1" applyFont="1" applyFill="1" applyBorder="1" applyAlignment="1">
      <alignment vertical="center"/>
    </xf>
    <xf numFmtId="171" fontId="12" fillId="0" borderId="216" xfId="9" applyNumberFormat="1" applyFont="1" applyBorder="1" applyAlignment="1">
      <alignment vertical="center"/>
    </xf>
    <xf numFmtId="171" fontId="11" fillId="7" borderId="223" xfId="9" applyNumberFormat="1" applyFont="1" applyFill="1" applyBorder="1" applyAlignment="1">
      <alignment vertical="center"/>
    </xf>
    <xf numFmtId="3" fontId="15" fillId="14" borderId="222" xfId="14" applyNumberFormat="1" applyFont="1" applyFill="1" applyBorder="1" applyAlignment="1">
      <alignment horizontal="right" vertical="center" wrapText="1"/>
    </xf>
    <xf numFmtId="0" fontId="11" fillId="0" borderId="211" xfId="14" applyFont="1" applyBorder="1" applyAlignment="1">
      <alignment horizontal="left" vertical="center" wrapText="1"/>
    </xf>
    <xf numFmtId="0" fontId="11" fillId="0" borderId="211" xfId="14" applyFont="1" applyBorder="1" applyAlignment="1">
      <alignment horizontal="center" vertical="center" wrapText="1"/>
    </xf>
    <xf numFmtId="3" fontId="11" fillId="0" borderId="211" xfId="14" applyNumberFormat="1" applyFont="1" applyBorder="1" applyAlignment="1">
      <alignment horizontal="right" vertical="center" wrapText="1"/>
    </xf>
    <xf numFmtId="3" fontId="11" fillId="16" borderId="211" xfId="14" applyNumberFormat="1" applyFont="1" applyFill="1" applyBorder="1" applyAlignment="1">
      <alignment horizontal="right" vertical="center" wrapText="1"/>
    </xf>
    <xf numFmtId="0" fontId="11" fillId="7" borderId="224" xfId="14" applyFont="1" applyFill="1" applyBorder="1" applyAlignment="1">
      <alignment horizontal="left" vertical="center" wrapText="1"/>
    </xf>
    <xf numFmtId="0" fontId="11" fillId="7" borderId="222" xfId="14" applyFont="1" applyFill="1" applyBorder="1" applyAlignment="1">
      <alignment vertical="center" wrapText="1"/>
    </xf>
    <xf numFmtId="0" fontId="12" fillId="7" borderId="222" xfId="14" applyFont="1" applyFill="1" applyBorder="1" applyAlignment="1">
      <alignment horizontal="center" vertical="center" wrapText="1"/>
    </xf>
    <xf numFmtId="3" fontId="12" fillId="7" borderId="222" xfId="14" applyNumberFormat="1" applyFont="1" applyFill="1" applyBorder="1" applyAlignment="1">
      <alignment horizontal="right" vertical="center" wrapText="1"/>
    </xf>
    <xf numFmtId="3" fontId="12" fillId="16" borderId="222" xfId="14" applyNumberFormat="1" applyFont="1" applyFill="1" applyBorder="1" applyAlignment="1">
      <alignment horizontal="right" vertical="center" wrapText="1"/>
    </xf>
    <xf numFmtId="3" fontId="12" fillId="0" borderId="0" xfId="14" applyNumberFormat="1" applyFont="1"/>
    <xf numFmtId="171" fontId="12" fillId="0" borderId="46" xfId="2058" applyNumberFormat="1" applyFont="1" applyFill="1" applyBorder="1">
      <alignment horizontal="right" vertical="center"/>
    </xf>
    <xf numFmtId="171" fontId="12" fillId="0" borderId="43" xfId="2058" applyNumberFormat="1" applyFont="1" applyFill="1" applyBorder="1">
      <alignment horizontal="right" vertical="center"/>
    </xf>
    <xf numFmtId="171" fontId="12" fillId="0" borderId="13" xfId="2058" applyNumberFormat="1" applyFont="1" applyFill="1" applyBorder="1">
      <alignment horizontal="right" vertical="center"/>
    </xf>
    <xf numFmtId="0" fontId="11" fillId="7" borderId="219" xfId="41" applyFont="1" applyFill="1" applyBorder="1" applyAlignment="1">
      <alignment horizontal="left" vertical="center" wrapText="1"/>
    </xf>
    <xf numFmtId="17" fontId="11" fillId="7" borderId="220" xfId="41" applyNumberFormat="1" applyFont="1" applyFill="1" applyBorder="1" applyAlignment="1">
      <alignment horizontal="center" vertical="center" wrapText="1"/>
    </xf>
    <xf numFmtId="17" fontId="11" fillId="7" borderId="225" xfId="41" applyNumberFormat="1" applyFont="1" applyFill="1" applyBorder="1" applyAlignment="1">
      <alignment horizontal="center" vertical="center" wrapText="1"/>
    </xf>
    <xf numFmtId="169" fontId="11" fillId="7" borderId="190" xfId="10" applyFont="1" applyFill="1" applyBorder="1" applyAlignment="1">
      <alignment horizontal="center" vertical="center" wrapText="1"/>
    </xf>
    <xf numFmtId="17" fontId="11" fillId="7" borderId="190" xfId="41" applyNumberFormat="1" applyFont="1" applyFill="1" applyBorder="1" applyAlignment="1">
      <alignment horizontal="center" vertical="center" wrapText="1"/>
    </xf>
    <xf numFmtId="0" fontId="12" fillId="0" borderId="219" xfId="41" applyFont="1" applyBorder="1" applyAlignment="1">
      <alignment horizontal="left" vertical="center" wrapText="1"/>
    </xf>
    <xf numFmtId="171" fontId="12" fillId="0" borderId="219" xfId="10" applyNumberFormat="1" applyFont="1" applyFill="1" applyBorder="1" applyAlignment="1">
      <alignment horizontal="right" vertical="center"/>
    </xf>
    <xf numFmtId="10" fontId="12" fillId="0" borderId="219" xfId="0" applyNumberFormat="1" applyFont="1" applyBorder="1" applyAlignment="1">
      <alignment horizontal="center" vertical="center"/>
    </xf>
    <xf numFmtId="0" fontId="11" fillId="8" borderId="190" xfId="0" applyFont="1" applyFill="1" applyBorder="1" applyAlignment="1">
      <alignment vertical="center"/>
    </xf>
    <xf numFmtId="10" fontId="11" fillId="8" borderId="190" xfId="0" applyNumberFormat="1" applyFont="1" applyFill="1" applyBorder="1" applyAlignment="1">
      <alignment horizontal="center" vertical="center"/>
    </xf>
    <xf numFmtId="0" fontId="184" fillId="0" borderId="0" xfId="0" applyFont="1"/>
    <xf numFmtId="0" fontId="9" fillId="7" borderId="190" xfId="30" applyFont="1" applyFill="1" applyBorder="1" applyAlignment="1">
      <alignment horizontal="left" vertical="center"/>
    </xf>
    <xf numFmtId="175" fontId="9" fillId="7" borderId="219" xfId="26" applyNumberFormat="1" applyFont="1" applyFill="1" applyBorder="1" applyAlignment="1">
      <alignment horizontal="center" vertical="center" wrapText="1"/>
    </xf>
    <xf numFmtId="0" fontId="6" fillId="0" borderId="219" xfId="30" applyFont="1" applyBorder="1" applyAlignment="1">
      <alignment vertical="center"/>
    </xf>
    <xf numFmtId="184" fontId="6" fillId="0" borderId="226" xfId="31" applyNumberFormat="1" applyFont="1" applyFill="1" applyBorder="1" applyAlignment="1">
      <alignment horizontal="right" vertical="center"/>
    </xf>
    <xf numFmtId="0" fontId="9" fillId="8" borderId="190" xfId="30" applyFont="1" applyFill="1" applyBorder="1" applyAlignment="1">
      <alignment vertical="center"/>
    </xf>
    <xf numFmtId="184" fontId="6" fillId="0" borderId="226" xfId="31" applyNumberFormat="1" applyFont="1" applyBorder="1" applyAlignment="1">
      <alignment vertical="center"/>
    </xf>
    <xf numFmtId="184" fontId="9" fillId="8" borderId="190" xfId="31" applyNumberFormat="1" applyFont="1" applyFill="1" applyBorder="1" applyAlignment="1">
      <alignment vertical="center"/>
    </xf>
    <xf numFmtId="171" fontId="11" fillId="7" borderId="190" xfId="0" applyNumberFormat="1" applyFont="1" applyFill="1" applyBorder="1" applyAlignment="1">
      <alignment horizontal="left" vertical="center" wrapText="1"/>
    </xf>
    <xf numFmtId="14" fontId="11" fillId="8" borderId="219" xfId="15" applyNumberFormat="1" applyFont="1" applyFill="1" applyBorder="1" applyAlignment="1">
      <alignment horizontal="center" vertical="center" wrapText="1"/>
    </xf>
    <xf numFmtId="171" fontId="12" fillId="0" borderId="219" xfId="16" applyNumberFormat="1" applyFont="1" applyBorder="1" applyAlignment="1">
      <alignment horizontal="left" vertical="center" wrapText="1"/>
    </xf>
    <xf numFmtId="169" fontId="13" fillId="0" borderId="219" xfId="4" applyFont="1" applyFill="1" applyBorder="1" applyAlignment="1">
      <alignment horizontal="right"/>
    </xf>
    <xf numFmtId="169" fontId="13" fillId="0" borderId="219" xfId="4" applyFont="1" applyBorder="1" applyAlignment="1">
      <alignment horizontal="right"/>
    </xf>
    <xf numFmtId="171" fontId="11" fillId="8" borderId="190" xfId="0" applyNumberFormat="1" applyFont="1" applyFill="1" applyBorder="1" applyAlignment="1">
      <alignment horizontal="justify" vertical="center" wrapText="1"/>
    </xf>
    <xf numFmtId="169" fontId="14" fillId="7" borderId="190" xfId="4" applyFont="1" applyFill="1" applyBorder="1"/>
    <xf numFmtId="0" fontId="11" fillId="7" borderId="211" xfId="0" applyFont="1" applyFill="1" applyBorder="1" applyAlignment="1">
      <alignment horizontal="center" vertical="center" wrapText="1"/>
    </xf>
    <xf numFmtId="175" fontId="11" fillId="7" borderId="222" xfId="0" applyNumberFormat="1" applyFont="1" applyFill="1" applyBorder="1" applyAlignment="1">
      <alignment horizontal="center" vertical="center" wrapText="1"/>
    </xf>
    <xf numFmtId="14" fontId="11" fillId="7" borderId="222" xfId="0" applyNumberFormat="1" applyFont="1" applyFill="1" applyBorder="1" applyAlignment="1">
      <alignment horizontal="center" vertical="center" wrapText="1"/>
    </xf>
    <xf numFmtId="0" fontId="11" fillId="7" borderId="222" xfId="0" applyFont="1" applyFill="1" applyBorder="1" applyAlignment="1">
      <alignment horizontal="center" vertical="center" wrapText="1"/>
    </xf>
    <xf numFmtId="0" fontId="12" fillId="0" borderId="211" xfId="0" applyFont="1" applyBorder="1" applyAlignment="1">
      <alignment horizontal="justify" vertical="center" wrapText="1"/>
    </xf>
    <xf numFmtId="171" fontId="12" fillId="0" borderId="211" xfId="1" applyNumberFormat="1" applyFont="1" applyBorder="1" applyAlignment="1">
      <alignment horizontal="right" vertical="center" wrapText="1"/>
    </xf>
    <xf numFmtId="0" fontId="11" fillId="7" borderId="222" xfId="0" applyFont="1" applyFill="1" applyBorder="1" applyAlignment="1">
      <alignment horizontal="justify" vertical="center" wrapText="1"/>
    </xf>
    <xf numFmtId="171" fontId="11" fillId="7" borderId="222" xfId="1" applyNumberFormat="1" applyFont="1" applyFill="1" applyBorder="1" applyAlignment="1">
      <alignment horizontal="right" vertical="center" wrapText="1"/>
    </xf>
    <xf numFmtId="171" fontId="12" fillId="0" borderId="211" xfId="1" applyNumberFormat="1" applyFont="1" applyFill="1" applyBorder="1" applyAlignment="1">
      <alignment horizontal="right" vertical="center" wrapText="1"/>
    </xf>
    <xf numFmtId="0" fontId="12" fillId="0" borderId="222" xfId="0" applyFont="1" applyBorder="1" applyAlignment="1">
      <alignment horizontal="justify" vertical="center" wrapText="1"/>
    </xf>
    <xf numFmtId="171" fontId="12" fillId="0" borderId="222" xfId="1" applyNumberFormat="1" applyFont="1" applyBorder="1" applyAlignment="1">
      <alignment horizontal="right" vertical="center" wrapText="1"/>
    </xf>
    <xf numFmtId="171" fontId="12" fillId="16" borderId="211" xfId="1" applyNumberFormat="1" applyFont="1" applyFill="1" applyBorder="1" applyAlignment="1">
      <alignment horizontal="right" vertical="center" wrapText="1"/>
    </xf>
    <xf numFmtId="14" fontId="11" fillId="7" borderId="227" xfId="0" applyNumberFormat="1" applyFont="1" applyFill="1" applyBorder="1" applyAlignment="1">
      <alignment horizontal="center" vertical="center" wrapText="1"/>
    </xf>
    <xf numFmtId="0" fontId="12" fillId="0" borderId="228" xfId="0" applyFont="1" applyBorder="1" applyAlignment="1">
      <alignment horizontal="left" vertical="center" wrapText="1"/>
    </xf>
    <xf numFmtId="171" fontId="12" fillId="0" borderId="211" xfId="0" applyNumberFormat="1" applyFont="1" applyBorder="1" applyAlignment="1">
      <alignment horizontal="right" vertical="center" wrapText="1"/>
    </xf>
    <xf numFmtId="171" fontId="12" fillId="0" borderId="229" xfId="0" applyNumberFormat="1" applyFont="1" applyBorder="1" applyAlignment="1">
      <alignment horizontal="right" vertical="center" wrapText="1"/>
    </xf>
    <xf numFmtId="0" fontId="11" fillId="7" borderId="222" xfId="0" applyFont="1" applyFill="1" applyBorder="1" applyAlignment="1">
      <alignment horizontal="left" vertical="center" wrapText="1"/>
    </xf>
    <xf numFmtId="175" fontId="24" fillId="7" borderId="211" xfId="0" applyNumberFormat="1" applyFont="1" applyFill="1" applyBorder="1" applyAlignment="1">
      <alignment horizontal="center" vertical="center" wrapText="1"/>
    </xf>
    <xf numFmtId="171" fontId="11" fillId="7" borderId="222" xfId="0" applyNumberFormat="1" applyFont="1" applyFill="1" applyBorder="1" applyAlignment="1">
      <alignment horizontal="right" vertical="center" wrapText="1"/>
    </xf>
    <xf numFmtId="0" fontId="11" fillId="0" borderId="211" xfId="0" applyFont="1" applyBorder="1" applyAlignment="1">
      <alignment horizontal="justify" vertical="center" wrapText="1"/>
    </xf>
    <xf numFmtId="3" fontId="12" fillId="0" borderId="211" xfId="0" applyNumberFormat="1" applyFont="1" applyBorder="1" applyAlignment="1">
      <alignment horizontal="right" vertical="center" wrapText="1"/>
    </xf>
    <xf numFmtId="171" fontId="12" fillId="0" borderId="211" xfId="0" applyNumberFormat="1" applyFont="1" applyBorder="1" applyAlignment="1">
      <alignment horizontal="justify" vertical="center" wrapText="1"/>
    </xf>
    <xf numFmtId="171" fontId="12" fillId="16" borderId="211" xfId="0" applyNumberFormat="1" applyFont="1" applyFill="1" applyBorder="1" applyAlignment="1">
      <alignment horizontal="right" vertical="center" wrapText="1"/>
    </xf>
    <xf numFmtId="171" fontId="23" fillId="0" borderId="230" xfId="0" applyNumberFormat="1" applyFont="1" applyBorder="1" applyAlignment="1">
      <alignment horizontal="justify" vertical="center" wrapText="1"/>
    </xf>
    <xf numFmtId="175" fontId="11" fillId="13" borderId="211" xfId="33" applyNumberFormat="1" applyFont="1" applyFill="1" applyBorder="1" applyAlignment="1">
      <alignment horizontal="left" vertical="center" wrapText="1"/>
    </xf>
    <xf numFmtId="0" fontId="11" fillId="8" borderId="211" xfId="33" applyFont="1" applyFill="1" applyBorder="1" applyAlignment="1">
      <alignment horizontal="center" vertical="center" wrapText="1"/>
    </xf>
    <xf numFmtId="175" fontId="11" fillId="13" borderId="211" xfId="33" applyNumberFormat="1" applyFont="1" applyFill="1" applyBorder="1" applyAlignment="1">
      <alignment horizontal="center" vertical="center" wrapText="1"/>
    </xf>
    <xf numFmtId="0" fontId="12" fillId="0" borderId="211" xfId="33" applyFont="1" applyBorder="1" applyAlignment="1">
      <alignment horizontal="justify" vertical="center" wrapText="1"/>
    </xf>
    <xf numFmtId="169" fontId="12" fillId="0" borderId="211" xfId="18" applyFont="1" applyFill="1" applyBorder="1" applyAlignment="1">
      <alignment horizontal="right" vertical="center" wrapText="1"/>
    </xf>
    <xf numFmtId="169" fontId="12" fillId="0" borderId="211" xfId="34" applyFont="1" applyFill="1" applyBorder="1" applyAlignment="1">
      <alignment horizontal="right" vertical="center" wrapText="1"/>
    </xf>
    <xf numFmtId="0" fontId="24" fillId="13" borderId="190" xfId="33" applyFont="1" applyFill="1" applyBorder="1" applyAlignment="1">
      <alignment horizontal="left" vertical="center" indent="1"/>
    </xf>
    <xf numFmtId="0" fontId="24" fillId="13" borderId="190" xfId="33" applyFont="1" applyFill="1" applyBorder="1" applyAlignment="1">
      <alignment horizontal="center" vertical="center" wrapText="1"/>
    </xf>
    <xf numFmtId="0" fontId="12" fillId="0" borderId="219" xfId="33" applyFont="1" applyBorder="1" applyAlignment="1">
      <alignment vertical="center"/>
    </xf>
    <xf numFmtId="179" fontId="12" fillId="0" borderId="219" xfId="33" applyNumberFormat="1" applyFont="1" applyBorder="1" applyAlignment="1">
      <alignment horizontal="center" vertical="center"/>
    </xf>
    <xf numFmtId="0" fontId="24" fillId="0" borderId="220" xfId="33" applyFont="1" applyBorder="1" applyAlignment="1">
      <alignment horizontal="left" vertical="top"/>
    </xf>
    <xf numFmtId="0" fontId="24" fillId="0" borderId="221" xfId="33" applyFont="1" applyBorder="1" applyAlignment="1">
      <alignment horizontal="left" vertical="top"/>
    </xf>
    <xf numFmtId="0" fontId="24" fillId="0" borderId="225" xfId="33" applyFont="1" applyBorder="1" applyAlignment="1">
      <alignment horizontal="left" vertical="top"/>
    </xf>
    <xf numFmtId="10" fontId="23" fillId="0" borderId="219" xfId="0" applyNumberFormat="1" applyFont="1" applyBorder="1" applyAlignment="1">
      <alignment horizontal="center" vertical="center"/>
    </xf>
  </cellXfs>
  <cellStyles count="5150">
    <cellStyle name="0,0_x000d__x000a_NA_x000d__x000a_" xfId="15" xr:uid="{00000000-0005-0000-0000-000000000000}"/>
    <cellStyle name="0,0_x000d__x000a_NA_x000d__x000a_ 2" xfId="190" xr:uid="{00000000-0005-0000-0000-000001000000}"/>
    <cellStyle name="0,0_x000d__x000a_NA_x000d__x000a_ 2 2" xfId="2682" xr:uid="{00000000-0005-0000-0000-000002000000}"/>
    <cellStyle name="0,0_x000d__x000a_NA_x000d__x000a_ 2 3" xfId="4040" xr:uid="{DB513238-D398-41D5-BDD5-77B4D26F6BBF}"/>
    <cellStyle name="0,0_x000d__x000a_NA_x000d__x000a_ 3" xfId="2683" xr:uid="{00000000-0005-0000-0000-000003000000}"/>
    <cellStyle name="0,0_x000d__x000a_NA_x000d__x000a_ 4" xfId="3899" xr:uid="{AC854400-C596-4D8C-AB4E-C14A86B4C133}"/>
    <cellStyle name="20% - Accent1" xfId="64" xr:uid="{00000000-0005-0000-0000-000004000000}"/>
    <cellStyle name="20% - Accent2" xfId="65" xr:uid="{00000000-0005-0000-0000-000005000000}"/>
    <cellStyle name="20% - Accent3" xfId="66" xr:uid="{00000000-0005-0000-0000-000006000000}"/>
    <cellStyle name="20% - Accent4" xfId="67" xr:uid="{00000000-0005-0000-0000-000007000000}"/>
    <cellStyle name="20% - Accent5" xfId="68" xr:uid="{00000000-0005-0000-0000-000008000000}"/>
    <cellStyle name="20% - Accent6" xfId="69" xr:uid="{00000000-0005-0000-0000-000009000000}"/>
    <cellStyle name="20% - akcent 1" xfId="70" xr:uid="{00000000-0005-0000-0000-00000A000000}"/>
    <cellStyle name="20% - akcent 2" xfId="71" xr:uid="{00000000-0005-0000-0000-00000B000000}"/>
    <cellStyle name="20% - akcent 3" xfId="72" xr:uid="{00000000-0005-0000-0000-00000C000000}"/>
    <cellStyle name="20% - akcent 4" xfId="73" xr:uid="{00000000-0005-0000-0000-00000D000000}"/>
    <cellStyle name="20% - akcent 5" xfId="74" xr:uid="{00000000-0005-0000-0000-00000E000000}"/>
    <cellStyle name="20% - akcent 6" xfId="75" xr:uid="{00000000-0005-0000-0000-00000F000000}"/>
    <cellStyle name="20% - Énfasis1" xfId="3301" builtinId="30" customBuiltin="1"/>
    <cellStyle name="20% - Énfasis1 10" xfId="2419" xr:uid="{00000000-0005-0000-0000-000011000000}"/>
    <cellStyle name="20% - Énfasis1 10 2" xfId="4603" xr:uid="{AAF18F96-B422-4771-90A7-846590541269}"/>
    <cellStyle name="20% - Énfasis1 10 2 2" xfId="5050" xr:uid="{694E829D-FFE8-4267-BB2E-4BB78BBF02BE}"/>
    <cellStyle name="20% - Énfasis1 10 3" xfId="4868" xr:uid="{BED12488-B3D8-4006-9425-C44329DE3896}"/>
    <cellStyle name="20% - Énfasis1 10 4" xfId="4210" xr:uid="{198B21FF-7D60-4077-BCA1-770923DECD8E}"/>
    <cellStyle name="20% - Énfasis1 11" xfId="76" xr:uid="{00000000-0005-0000-0000-000012000000}"/>
    <cellStyle name="20% - Énfasis1 11 2" xfId="4384" xr:uid="{6DD5E303-877F-4BE9-B771-AB50CC283E86}"/>
    <cellStyle name="20% - Énfasis1 11 2 2" xfId="4733" xr:uid="{7947B4AF-CABC-41E0-805D-08BA96A67562}"/>
    <cellStyle name="20% - Énfasis1 11 3" xfId="4616" xr:uid="{D27D9193-74A1-46E4-8675-1B8383A574BE}"/>
    <cellStyle name="20% - Énfasis1 11 4" xfId="4239" xr:uid="{DD0BD699-8FB1-41C2-9835-6DE6FDE497EB}"/>
    <cellStyle name="20% - Énfasis1 12" xfId="4263" xr:uid="{750C0FAD-8DDE-45FC-85EA-82C46A88D8FD}"/>
    <cellStyle name="20% - Énfasis1 12 2" xfId="4397" xr:uid="{573D672F-B4FD-4AA8-A780-FD25178DE165}"/>
    <cellStyle name="20% - Énfasis1 12 2 2" xfId="4746" xr:uid="{88908330-4CE2-4EF4-9980-9D8F8DB93151}"/>
    <cellStyle name="20% - Énfasis1 12 3" xfId="4629" xr:uid="{EDAEA14B-3733-4D51-BE84-4A227338D5AD}"/>
    <cellStyle name="20% - Énfasis1 13" xfId="4289" xr:uid="{A4702891-0271-4FA3-8EBE-74D5AF61ED36}"/>
    <cellStyle name="20% - Énfasis1 14" xfId="4276" xr:uid="{EF9CDA58-5F1A-496A-8F30-AD405FB1ADF9}"/>
    <cellStyle name="20% - Énfasis1 14 2" xfId="4642" xr:uid="{B2D55126-B829-4CC5-AC1B-2A40171418A2}"/>
    <cellStyle name="20% - Énfasis1 15" xfId="4410" xr:uid="{63D27CAD-496F-492A-87C8-AC8A3BA3BAB1}"/>
    <cellStyle name="20% - Énfasis1 16" xfId="4438" xr:uid="{4DE010C6-3622-41DF-BE2E-CE7ABD7ABD31}"/>
    <cellStyle name="20% - Énfasis1 16 2" xfId="4760" xr:uid="{CF8F4039-909D-47B9-98DD-A8F7EA433F0A}"/>
    <cellStyle name="20% - Énfasis1 17" xfId="4462" xr:uid="{E9D86C2F-8F84-4259-8832-3548942A99A5}"/>
    <cellStyle name="20% - Énfasis1 18" xfId="4490" xr:uid="{DD2BA36D-D281-49CE-99F3-3599E11E1D36}"/>
    <cellStyle name="20% - Énfasis1 19" xfId="4477" xr:uid="{FCFD0EB5-5855-4888-A5D3-E5B540995E7B}"/>
    <cellStyle name="20% - Énfasis1 19 2" xfId="4959" xr:uid="{63E1D604-3F68-474E-832E-F9A4F76E07C6}"/>
    <cellStyle name="20% - Énfasis1 2" xfId="191" xr:uid="{00000000-0005-0000-0000-000013000000}"/>
    <cellStyle name="20% - Énfasis1 2 2" xfId="192" xr:uid="{00000000-0005-0000-0000-000014000000}"/>
    <cellStyle name="20% - Énfasis1 2 2 2" xfId="3318" xr:uid="{00000000-0005-0000-0000-000015000000}"/>
    <cellStyle name="20% - Énfasis1 2 2 2 2" xfId="4719" xr:uid="{6AC0C46A-3246-425B-BF84-21E7A6649A03}"/>
    <cellStyle name="20% - Énfasis1 2 2 2 2 2" xfId="5127" xr:uid="{D405FB9F-5FD5-4259-BBAF-CE253BD845F2}"/>
    <cellStyle name="20% - Énfasis1 2 2 2 3" xfId="4945" xr:uid="{E1049AAF-6754-4023-9B8A-7F5E1D99B01E}"/>
    <cellStyle name="20% - Énfasis1 2 2 2 4" xfId="4370" xr:uid="{A9520F9B-3C4F-4ACF-99FF-5FF33497330F}"/>
    <cellStyle name="20% - Énfasis1 2 2 3" xfId="4589" xr:uid="{44FE3CB4-0258-4B30-895D-34A78ACBCEB3}"/>
    <cellStyle name="20% - Énfasis1 2 2 3 2" xfId="5036" xr:uid="{E3306F9F-7DCB-4678-B59D-2CAA5E6B2943}"/>
    <cellStyle name="20% - Énfasis1 2 2 4" xfId="4854" xr:uid="{5AAC2286-AB19-4908-AF09-781A02323F3B}"/>
    <cellStyle name="20% - Énfasis1 2 2 5" xfId="4192" xr:uid="{21E09EF1-A6FC-4C44-85E5-1BE4A17C79FE}"/>
    <cellStyle name="20% - Énfasis1 2 3" xfId="2684" xr:uid="{00000000-0005-0000-0000-000016000000}"/>
    <cellStyle name="20% - Énfasis1 2 3 2" xfId="3319" xr:uid="{00000000-0005-0000-0000-000017000000}"/>
    <cellStyle name="20% - Énfasis1 2 4" xfId="3491" xr:uid="{00000000-0005-0000-0000-000018000000}"/>
    <cellStyle name="20% - Énfasis1 2 5" xfId="3950" xr:uid="{1E069D13-0387-4E3A-A359-071E4BD67389}"/>
    <cellStyle name="20% - Énfasis1 20" xfId="4000" xr:uid="{67FCF405-2F10-456D-B1DC-24AD498281EF}"/>
    <cellStyle name="20% - Énfasis1 3" xfId="193" xr:uid="{00000000-0005-0000-0000-000019000000}"/>
    <cellStyle name="20% - Énfasis1 3 2" xfId="2420" xr:uid="{00000000-0005-0000-0000-00001A000000}"/>
    <cellStyle name="20% - Énfasis1 3 2 2" xfId="3320" xr:uid="{00000000-0005-0000-0000-00001B000000}"/>
    <cellStyle name="20% - Énfasis1 3 2 2 2" xfId="4704" xr:uid="{BA1DD80C-0A43-4960-8E6F-739BD390CC27}"/>
    <cellStyle name="20% - Énfasis1 3 2 2 2 2" xfId="5112" xr:uid="{579AA0E7-FB18-462C-9F82-0869EFB26899}"/>
    <cellStyle name="20% - Énfasis1 3 2 2 3" xfId="4930" xr:uid="{101E4465-2DC7-4880-B132-BBCFA493ADFC}"/>
    <cellStyle name="20% - Énfasis1 3 2 2 4" xfId="4355" xr:uid="{B4DAE8DA-D785-4D66-A3E6-E0CB4D2316BC}"/>
    <cellStyle name="20% - Énfasis1 3 2 3" xfId="4574" xr:uid="{32E2F810-818E-4023-B824-88DEDC0290E6}"/>
    <cellStyle name="20% - Énfasis1 3 2 3 2" xfId="5021" xr:uid="{F2CDAABC-4201-4839-93A0-AB9B3E24DC2E}"/>
    <cellStyle name="20% - Énfasis1 3 2 4" xfId="4839" xr:uid="{ACFD15C8-7B4D-4F9C-905C-CDEA07F438FD}"/>
    <cellStyle name="20% - Énfasis1 3 3" xfId="3691" xr:uid="{00000000-0005-0000-0000-00001C000000}"/>
    <cellStyle name="20% - Énfasis1 3 3 2" xfId="4654" xr:uid="{1AE76DF7-3F2D-4DE2-8A8C-B17B654EDE96}"/>
    <cellStyle name="20% - Énfasis1 3 3 2 2" xfId="5062" xr:uid="{9142CA6A-8143-4C7F-AF45-A7E1D515D3D0}"/>
    <cellStyle name="20% - Énfasis1 3 3 3" xfId="4880" xr:uid="{DE6836A1-990F-4852-8F68-5EA2552F6F6F}"/>
    <cellStyle name="20% - Énfasis1 3 3 4" xfId="4329" xr:uid="{500C1F63-1512-4414-9F1D-A1F58FE9B04D}"/>
    <cellStyle name="20% - Énfasis1 3 4" xfId="3490" xr:uid="{00000000-0005-0000-0000-00001D000000}"/>
    <cellStyle name="20% - Énfasis1 3 4 2" xfId="4971" xr:uid="{962CAC8D-C4CB-4A7B-BF33-EFC14E410658}"/>
    <cellStyle name="20% - Énfasis1 3 4 3" xfId="4521" xr:uid="{8AD9A721-297E-4451-8B1B-94B8D5161254}"/>
    <cellStyle name="20% - Énfasis1 3 5" xfId="4787" xr:uid="{1727EBCE-0405-408A-ACDB-774A3AB4DBCC}"/>
    <cellStyle name="20% - Énfasis1 4" xfId="194" xr:uid="{00000000-0005-0000-0000-00001E000000}"/>
    <cellStyle name="20% - Énfasis1 4 2" xfId="2421" xr:uid="{00000000-0005-0000-0000-00001F000000}"/>
    <cellStyle name="20% - Énfasis1 4 2 2" xfId="3321" xr:uid="{00000000-0005-0000-0000-000020000000}"/>
    <cellStyle name="20% - Énfasis1 5" xfId="195" xr:uid="{00000000-0005-0000-0000-000021000000}"/>
    <cellStyle name="20% - Énfasis1 5 2" xfId="2422" xr:uid="{00000000-0005-0000-0000-000022000000}"/>
    <cellStyle name="20% - Énfasis1 5 2 2" xfId="3322" xr:uid="{00000000-0005-0000-0000-000023000000}"/>
    <cellStyle name="20% - Énfasis1 6" xfId="196" xr:uid="{00000000-0005-0000-0000-000024000000}"/>
    <cellStyle name="20% - Énfasis1 6 2" xfId="2423" xr:uid="{00000000-0005-0000-0000-000025000000}"/>
    <cellStyle name="20% - Énfasis1 6 2 2" xfId="3323" xr:uid="{00000000-0005-0000-0000-000026000000}"/>
    <cellStyle name="20% - Énfasis1 7" xfId="2424" xr:uid="{00000000-0005-0000-0000-000027000000}"/>
    <cellStyle name="20% - Énfasis1 7 2" xfId="2425" xr:uid="{00000000-0005-0000-0000-000028000000}"/>
    <cellStyle name="20% - Énfasis1 7 3" xfId="4041" xr:uid="{687ABB5E-C68B-41FF-A0E8-D41EC884B71D}"/>
    <cellStyle name="20% - Énfasis1 8" xfId="2426" xr:uid="{00000000-0005-0000-0000-000029000000}"/>
    <cellStyle name="20% - Énfasis1 8 2" xfId="2427" xr:uid="{00000000-0005-0000-0000-00002A000000}"/>
    <cellStyle name="20% - Énfasis1 8 2 2" xfId="4677" xr:uid="{CCAAA7C4-3D86-4108-8C52-0DAF48631DF1}"/>
    <cellStyle name="20% - Énfasis1 8 2 2 2" xfId="5085" xr:uid="{99C196EF-962D-4B98-B617-DBD7094E9F70}"/>
    <cellStyle name="20% - Énfasis1 8 2 3" xfId="4903" xr:uid="{36FE40F5-7227-4C85-8674-46E086030414}"/>
    <cellStyle name="20% - Énfasis1 8 3" xfId="4547" xr:uid="{95277460-212A-42C8-90DB-0967EAF9D27A}"/>
    <cellStyle name="20% - Énfasis1 8 3 2" xfId="4994" xr:uid="{0ACF59A5-4493-4BA3-9C41-B7432C87990B}"/>
    <cellStyle name="20% - Énfasis1 8 4" xfId="4812" xr:uid="{8C6EA0F0-3E55-4F17-BBA1-2E7C136939F8}"/>
    <cellStyle name="20% - Énfasis1 9" xfId="2428" xr:uid="{00000000-0005-0000-0000-00002B000000}"/>
    <cellStyle name="20% - Énfasis1 9 2" xfId="2429" xr:uid="{00000000-0005-0000-0000-00002C000000}"/>
    <cellStyle name="20% - Énfasis1 9 2 2" xfId="4690" xr:uid="{1A8CE2A9-9C82-4A59-B7AC-26B240E03B8B}"/>
    <cellStyle name="20% - Énfasis1 9 2 2 2" xfId="5098" xr:uid="{F5586AD3-89F0-4BA7-A696-1598438A1B69}"/>
    <cellStyle name="20% - Énfasis1 9 2 3" xfId="4916" xr:uid="{2CAB66C3-B5A3-4795-963C-1E1714A870B0}"/>
    <cellStyle name="20% - Énfasis1 9 3" xfId="4560" xr:uid="{49C32305-A77E-447B-83F5-8ACB527E2DC1}"/>
    <cellStyle name="20% - Énfasis1 9 3 2" xfId="5007" xr:uid="{32E5AFDC-9FF1-471B-B25B-0CED23B3D807}"/>
    <cellStyle name="20% - Énfasis1 9 4" xfId="4825" xr:uid="{A13A0E72-6323-49CE-A6CA-E8E90178E7DC}"/>
    <cellStyle name="20% - Énfasis2" xfId="3304" builtinId="34" customBuiltin="1"/>
    <cellStyle name="20% - Énfasis2 10" xfId="2430" xr:uid="{00000000-0005-0000-0000-00002E000000}"/>
    <cellStyle name="20% - Énfasis2 10 2" xfId="4605" xr:uid="{DDE7D860-E986-4796-B88E-3694AF2E4282}"/>
    <cellStyle name="20% - Énfasis2 10 2 2" xfId="5052" xr:uid="{4CC83797-2C95-42F1-BC8C-67221FE8E416}"/>
    <cellStyle name="20% - Énfasis2 10 3" xfId="4870" xr:uid="{02F71463-C8C8-4348-901D-C4CC198E54BE}"/>
    <cellStyle name="20% - Énfasis2 10 4" xfId="4212" xr:uid="{D8D1DAE5-79FF-4309-8432-95E242AA8C12}"/>
    <cellStyle name="20% - Énfasis2 11" xfId="77" xr:uid="{00000000-0005-0000-0000-00002F000000}"/>
    <cellStyle name="20% - Énfasis2 11 2" xfId="4386" xr:uid="{C8380AD0-F724-4ED1-93E0-7C525AC1B7BE}"/>
    <cellStyle name="20% - Énfasis2 11 2 2" xfId="4735" xr:uid="{6EDBE162-DE89-4D19-94D3-5F4750A2C352}"/>
    <cellStyle name="20% - Énfasis2 11 3" xfId="4618" xr:uid="{3E958208-4482-4F06-AB16-3E2670A47A54}"/>
    <cellStyle name="20% - Énfasis2 11 4" xfId="4243" xr:uid="{07C94D99-E754-4527-B304-91182502450C}"/>
    <cellStyle name="20% - Énfasis2 12" xfId="4265" xr:uid="{81D1A05C-7E1B-40E6-A90E-02F1CEA8C7DA}"/>
    <cellStyle name="20% - Énfasis2 12 2" xfId="4399" xr:uid="{CA063F46-6C01-4354-9310-913A37A275DD}"/>
    <cellStyle name="20% - Énfasis2 12 2 2" xfId="4748" xr:uid="{9DDCDA92-BCA5-438B-B6E3-F8851FE19AF5}"/>
    <cellStyle name="20% - Énfasis2 12 3" xfId="4631" xr:uid="{D9D7D65A-4228-4485-9CD3-F1A31B6659DE}"/>
    <cellStyle name="20% - Énfasis2 13" xfId="4290" xr:uid="{6E867EF6-C9B0-4AF7-8CED-1D95D7A8420B}"/>
    <cellStyle name="20% - Énfasis2 14" xfId="4278" xr:uid="{7F80147C-FA2D-4723-B6BD-7D3C6D268A21}"/>
    <cellStyle name="20% - Énfasis2 14 2" xfId="4644" xr:uid="{8E2A595C-55F4-46CD-BA34-B40417422147}"/>
    <cellStyle name="20% - Énfasis2 15" xfId="4412" xr:uid="{3C067CAC-CDCB-40FC-883C-22FA1428EB71}"/>
    <cellStyle name="20% - Énfasis2 16" xfId="4442" xr:uid="{6891F169-7081-460D-BC35-1BEC8D9C6AC3}"/>
    <cellStyle name="20% - Énfasis2 16 2" xfId="4762" xr:uid="{CDE39CCA-1F40-45EE-B8BB-FD6D774F51D0}"/>
    <cellStyle name="20% - Énfasis2 17" xfId="4464" xr:uid="{F929B2AE-5BA5-4CCE-943C-91BF75764428}"/>
    <cellStyle name="20% - Énfasis2 18" xfId="4491" xr:uid="{B36DDFA4-8E73-4501-B9DD-F342C49991FD}"/>
    <cellStyle name="20% - Énfasis2 19" xfId="4479" xr:uid="{3E5CB172-1119-4482-84EA-3A50E05BAD55}"/>
    <cellStyle name="20% - Énfasis2 19 2" xfId="4961" xr:uid="{26378FD2-E229-4C31-AB72-79D064E37004}"/>
    <cellStyle name="20% - Énfasis2 2" xfId="197" xr:uid="{00000000-0005-0000-0000-000030000000}"/>
    <cellStyle name="20% - Énfasis2 2 2" xfId="198" xr:uid="{00000000-0005-0000-0000-000031000000}"/>
    <cellStyle name="20% - Énfasis2 2 2 2" xfId="3324" xr:uid="{00000000-0005-0000-0000-000032000000}"/>
    <cellStyle name="20% - Énfasis2 2 2 2 2" xfId="4721" xr:uid="{CD0424CF-605A-458B-82EB-98E103824ACE}"/>
    <cellStyle name="20% - Énfasis2 2 2 2 2 2" xfId="5129" xr:uid="{1CA4C9D2-47BA-4DDB-AF4E-A2832902766D}"/>
    <cellStyle name="20% - Énfasis2 2 2 2 3" xfId="4947" xr:uid="{51489C0C-F819-4A63-BB09-7AC93E3FDD0B}"/>
    <cellStyle name="20% - Énfasis2 2 2 2 4" xfId="4372" xr:uid="{2D78900A-68C5-4F0F-B2DA-960EA16D1FD5}"/>
    <cellStyle name="20% - Énfasis2 2 2 3" xfId="4591" xr:uid="{899A9A97-B6A8-4795-9A65-77ED411A536A}"/>
    <cellStyle name="20% - Énfasis2 2 2 3 2" xfId="5038" xr:uid="{2A4B76B6-D854-461A-8F01-419C99CDBDA9}"/>
    <cellStyle name="20% - Énfasis2 2 2 4" xfId="4856" xr:uid="{79AFB61B-AEA8-452C-8C7E-5B39726E8819}"/>
    <cellStyle name="20% - Énfasis2 2 2 5" xfId="4194" xr:uid="{458F5AF8-64A3-4AF2-A8B1-B49261013C86}"/>
    <cellStyle name="20% - Énfasis2 2 3" xfId="2685" xr:uid="{00000000-0005-0000-0000-000033000000}"/>
    <cellStyle name="20% - Énfasis2 2 3 2" xfId="3325" xr:uid="{00000000-0005-0000-0000-000034000000}"/>
    <cellStyle name="20% - Énfasis2 2 4" xfId="3493" xr:uid="{00000000-0005-0000-0000-000035000000}"/>
    <cellStyle name="20% - Énfasis2 2 5" xfId="3951" xr:uid="{06B06C4A-CB7B-488A-AFE5-2EF051F6397F}"/>
    <cellStyle name="20% - Énfasis2 20" xfId="4001" xr:uid="{86275AEA-7175-435E-908E-7C8CBE9DA133}"/>
    <cellStyle name="20% - Énfasis2 3" xfId="199" xr:uid="{00000000-0005-0000-0000-000036000000}"/>
    <cellStyle name="20% - Énfasis2 3 2" xfId="2431" xr:uid="{00000000-0005-0000-0000-000037000000}"/>
    <cellStyle name="20% - Énfasis2 3 2 2" xfId="3326" xr:uid="{00000000-0005-0000-0000-000038000000}"/>
    <cellStyle name="20% - Énfasis2 3 2 2 2" xfId="4706" xr:uid="{D2AD8B73-11BF-488A-92E2-3B2C712B7D8E}"/>
    <cellStyle name="20% - Énfasis2 3 2 2 2 2" xfId="5114" xr:uid="{C56AFFAC-54AA-4AB8-B995-1A6311A8CB6D}"/>
    <cellStyle name="20% - Énfasis2 3 2 2 3" xfId="4932" xr:uid="{12DAF137-DFC6-41EA-B66D-7D72024A9A22}"/>
    <cellStyle name="20% - Énfasis2 3 2 2 4" xfId="4357" xr:uid="{35B8BA40-094D-44A4-9E03-9EF8E453A2EA}"/>
    <cellStyle name="20% - Énfasis2 3 2 3" xfId="4576" xr:uid="{3DB277B7-480C-4CA6-A822-6B5690850E99}"/>
    <cellStyle name="20% - Énfasis2 3 2 3 2" xfId="5023" xr:uid="{041AFC4F-1B6A-454A-A363-19422C6192E2}"/>
    <cellStyle name="20% - Énfasis2 3 2 4" xfId="4841" xr:uid="{7471CA60-F12E-46B2-9A99-9074924CDDC5}"/>
    <cellStyle name="20% - Énfasis2 3 3" xfId="3690" xr:uid="{00000000-0005-0000-0000-000039000000}"/>
    <cellStyle name="20% - Énfasis2 3 3 2" xfId="4655" xr:uid="{80BE36B6-FE1F-4143-A618-3FB1A968AC8E}"/>
    <cellStyle name="20% - Énfasis2 3 3 2 2" xfId="5063" xr:uid="{B9892F59-6A2B-4C33-A1D9-D4B3F042DFFE}"/>
    <cellStyle name="20% - Énfasis2 3 3 3" xfId="4881" xr:uid="{4FC8C244-8E63-4C85-8C40-A1F05029AE9E}"/>
    <cellStyle name="20% - Énfasis2 3 3 4" xfId="4330" xr:uid="{2D13EF76-74CB-45B3-9C60-CF0546F1C95A}"/>
    <cellStyle name="20% - Énfasis2 3 4" xfId="3492" xr:uid="{00000000-0005-0000-0000-00003A000000}"/>
    <cellStyle name="20% - Énfasis2 3 4 2" xfId="4972" xr:uid="{2DA3550D-2A39-4C48-8034-6127D2723132}"/>
    <cellStyle name="20% - Énfasis2 3 4 3" xfId="4522" xr:uid="{2E1DFD0E-5B05-4BBE-81B9-948AC75BC610}"/>
    <cellStyle name="20% - Énfasis2 3 5" xfId="4788" xr:uid="{2E30DF34-C0FF-49A5-899A-E8D0C823C841}"/>
    <cellStyle name="20% - Énfasis2 4" xfId="200" xr:uid="{00000000-0005-0000-0000-00003B000000}"/>
    <cellStyle name="20% - Énfasis2 4 2" xfId="2432" xr:uid="{00000000-0005-0000-0000-00003C000000}"/>
    <cellStyle name="20% - Énfasis2 4 2 2" xfId="3327" xr:uid="{00000000-0005-0000-0000-00003D000000}"/>
    <cellStyle name="20% - Énfasis2 5" xfId="201" xr:uid="{00000000-0005-0000-0000-00003E000000}"/>
    <cellStyle name="20% - Énfasis2 5 2" xfId="2433" xr:uid="{00000000-0005-0000-0000-00003F000000}"/>
    <cellStyle name="20% - Énfasis2 5 2 2" xfId="3328" xr:uid="{00000000-0005-0000-0000-000040000000}"/>
    <cellStyle name="20% - Énfasis2 6" xfId="202" xr:uid="{00000000-0005-0000-0000-000041000000}"/>
    <cellStyle name="20% - Énfasis2 6 2" xfId="2434" xr:uid="{00000000-0005-0000-0000-000042000000}"/>
    <cellStyle name="20% - Énfasis2 6 2 2" xfId="3329" xr:uid="{00000000-0005-0000-0000-000043000000}"/>
    <cellStyle name="20% - Énfasis2 7" xfId="2435" xr:uid="{00000000-0005-0000-0000-000044000000}"/>
    <cellStyle name="20% - Énfasis2 7 2" xfId="2436" xr:uid="{00000000-0005-0000-0000-000045000000}"/>
    <cellStyle name="20% - Énfasis2 7 3" xfId="4042" xr:uid="{36BB8970-32DD-4795-9FED-E56F0553C968}"/>
    <cellStyle name="20% - Énfasis2 8" xfId="2437" xr:uid="{00000000-0005-0000-0000-000046000000}"/>
    <cellStyle name="20% - Énfasis2 8 2" xfId="2438" xr:uid="{00000000-0005-0000-0000-000047000000}"/>
    <cellStyle name="20% - Énfasis2 8 2 2" xfId="4679" xr:uid="{D65BE8CC-9ADF-41C9-A51B-E9019E30CAB4}"/>
    <cellStyle name="20% - Énfasis2 8 2 2 2" xfId="5087" xr:uid="{F55CC6C5-1F78-44DC-8E1B-C7E56B330FD8}"/>
    <cellStyle name="20% - Énfasis2 8 2 3" xfId="4905" xr:uid="{7C048896-0E73-4CD7-A235-BBA3794F7DC8}"/>
    <cellStyle name="20% - Énfasis2 8 3" xfId="4549" xr:uid="{2EB20CE2-B0D1-443E-A3C3-C3EE695CE3C6}"/>
    <cellStyle name="20% - Énfasis2 8 3 2" xfId="4996" xr:uid="{72A18BA3-5967-4126-A24E-D31074B92BD4}"/>
    <cellStyle name="20% - Énfasis2 8 4" xfId="4814" xr:uid="{6AB8ADE6-F597-450A-8D5D-76EF394D5449}"/>
    <cellStyle name="20% - Énfasis2 9" xfId="2439" xr:uid="{00000000-0005-0000-0000-000048000000}"/>
    <cellStyle name="20% - Énfasis2 9 2" xfId="2440" xr:uid="{00000000-0005-0000-0000-000049000000}"/>
    <cellStyle name="20% - Énfasis2 9 2 2" xfId="4692" xr:uid="{FB4B18A3-56DF-4963-983C-379D09333C89}"/>
    <cellStyle name="20% - Énfasis2 9 2 2 2" xfId="5100" xr:uid="{0C1238BF-D02F-4E46-A9E1-C5C2AD9B9091}"/>
    <cellStyle name="20% - Énfasis2 9 2 3" xfId="4918" xr:uid="{F86EFF58-9922-48A3-9FA7-5E352A301DC5}"/>
    <cellStyle name="20% - Énfasis2 9 3" xfId="4562" xr:uid="{AEF11E03-3964-4F80-BB3A-6E107928551F}"/>
    <cellStyle name="20% - Énfasis2 9 3 2" xfId="5009" xr:uid="{6F9AE056-EB0E-4B1C-8616-191A508A5748}"/>
    <cellStyle name="20% - Énfasis2 9 4" xfId="4827" xr:uid="{8FB37E85-2303-42C4-B787-9741EAB64201}"/>
    <cellStyle name="20% - Énfasis3" xfId="3307" builtinId="38" customBuiltin="1"/>
    <cellStyle name="20% - Énfasis3 10" xfId="2441" xr:uid="{00000000-0005-0000-0000-00004B000000}"/>
    <cellStyle name="20% - Énfasis3 10 2" xfId="4607" xr:uid="{BFF1DAFE-B943-41F8-B408-BFFE08EEB76F}"/>
    <cellStyle name="20% - Énfasis3 10 2 2" xfId="5054" xr:uid="{DA985292-1D1F-494E-9696-4B67C8978B52}"/>
    <cellStyle name="20% - Énfasis3 10 3" xfId="4872" xr:uid="{B012F076-751B-4A68-9331-3F556631F775}"/>
    <cellStyle name="20% - Énfasis3 10 4" xfId="4214" xr:uid="{BF7EC63F-6689-42E0-BEDC-1826D707642D}"/>
    <cellStyle name="20% - Énfasis3 11" xfId="78" xr:uid="{00000000-0005-0000-0000-00004C000000}"/>
    <cellStyle name="20% - Énfasis3 11 2" xfId="4388" xr:uid="{C48CD7E9-3CE5-423E-8EE4-4EF0AE928542}"/>
    <cellStyle name="20% - Énfasis3 11 2 2" xfId="4737" xr:uid="{3C9BC8DF-C784-4A77-83FC-DAD54714E771}"/>
    <cellStyle name="20% - Énfasis3 11 3" xfId="4620" xr:uid="{49C9C414-CF18-4798-9132-583B07F12CC6}"/>
    <cellStyle name="20% - Énfasis3 11 4" xfId="4247" xr:uid="{31F2A194-832D-41C7-86A6-BEA0B66111C5}"/>
    <cellStyle name="20% - Énfasis3 12" xfId="4267" xr:uid="{D65737C3-49F7-4C9C-AFA8-9B2FF44F0336}"/>
    <cellStyle name="20% - Énfasis3 12 2" xfId="4401" xr:uid="{A9A70473-75EC-4EFA-9CD1-D42149200360}"/>
    <cellStyle name="20% - Énfasis3 12 2 2" xfId="4750" xr:uid="{69CED34E-7D8A-479E-B5E7-7DFB149CFD77}"/>
    <cellStyle name="20% - Énfasis3 12 3" xfId="4633" xr:uid="{4C1D3562-E2BB-4C1A-BFF7-2BE7C375A6BD}"/>
    <cellStyle name="20% - Énfasis3 13" xfId="4291" xr:uid="{541D09B1-EFD2-4763-905A-B3F1C8A201C2}"/>
    <cellStyle name="20% - Énfasis3 14" xfId="4280" xr:uid="{E4F96212-C0E0-4470-9678-3D7EFE0C5DED}"/>
    <cellStyle name="20% - Énfasis3 14 2" xfId="4646" xr:uid="{7BCD1E40-E891-42F8-A4F6-5EC7B984D1BC}"/>
    <cellStyle name="20% - Énfasis3 15" xfId="4414" xr:uid="{DF060CB4-F45C-4A2D-8D0D-4C5BAB060343}"/>
    <cellStyle name="20% - Énfasis3 16" xfId="4446" xr:uid="{8CB055C1-8CB0-4C66-AE69-8BF0DCCD923A}"/>
    <cellStyle name="20% - Énfasis3 16 2" xfId="4764" xr:uid="{7CB1C9EC-15FB-45B3-99FF-B1F6F41A2714}"/>
    <cellStyle name="20% - Énfasis3 17" xfId="4466" xr:uid="{BB18E2D9-8021-46D3-A1C8-FC16BF67C543}"/>
    <cellStyle name="20% - Énfasis3 18" xfId="4492" xr:uid="{1018371D-CAD7-43F0-943A-6CFAFF9BE44F}"/>
    <cellStyle name="20% - Énfasis3 19" xfId="4481" xr:uid="{7CE6E36B-E1A0-43EE-90AE-AB0D22163E0B}"/>
    <cellStyle name="20% - Énfasis3 19 2" xfId="4963" xr:uid="{A4912D83-75B9-430B-A1AF-18E8FC21BFF7}"/>
    <cellStyle name="20% - Énfasis3 2" xfId="203" xr:uid="{00000000-0005-0000-0000-00004D000000}"/>
    <cellStyle name="20% - Énfasis3 2 2" xfId="204" xr:uid="{00000000-0005-0000-0000-00004E000000}"/>
    <cellStyle name="20% - Énfasis3 2 2 2" xfId="3330" xr:uid="{00000000-0005-0000-0000-00004F000000}"/>
    <cellStyle name="20% - Énfasis3 2 2 2 2" xfId="4723" xr:uid="{0DC48057-EAF0-4C2F-B0FA-6C213B850793}"/>
    <cellStyle name="20% - Énfasis3 2 2 2 2 2" xfId="5131" xr:uid="{42965880-638E-43F7-89BD-BCAB49F8AEDA}"/>
    <cellStyle name="20% - Énfasis3 2 2 2 3" xfId="4949" xr:uid="{16D6EC03-14E0-4C9B-ACAE-A0951F4FF5FD}"/>
    <cellStyle name="20% - Énfasis3 2 2 2 4" xfId="4374" xr:uid="{9635C1A3-4C95-488D-A0E0-E918EF85B673}"/>
    <cellStyle name="20% - Énfasis3 2 2 3" xfId="4593" xr:uid="{922E1205-451B-4022-BA28-EEDF764A410B}"/>
    <cellStyle name="20% - Énfasis3 2 2 3 2" xfId="5040" xr:uid="{9A62AFF4-7B37-4C36-AA8A-5B105EFC1FEB}"/>
    <cellStyle name="20% - Énfasis3 2 2 4" xfId="4858" xr:uid="{79F4DD25-5907-4016-95AA-CAE84C3EC1B2}"/>
    <cellStyle name="20% - Énfasis3 2 2 5" xfId="4196" xr:uid="{CF8FE45B-F775-49BC-9023-C74536CA6360}"/>
    <cellStyle name="20% - Énfasis3 2 3" xfId="2686" xr:uid="{00000000-0005-0000-0000-000050000000}"/>
    <cellStyle name="20% - Énfasis3 2 3 2" xfId="3331" xr:uid="{00000000-0005-0000-0000-000051000000}"/>
    <cellStyle name="20% - Énfasis3 2 4" xfId="3495" xr:uid="{00000000-0005-0000-0000-000052000000}"/>
    <cellStyle name="20% - Énfasis3 2 5" xfId="3952" xr:uid="{84D02093-5128-47C7-9EA7-B14B34BFD21D}"/>
    <cellStyle name="20% - Énfasis3 20" xfId="4002" xr:uid="{FFA653E4-300C-4280-9EB1-50B947700181}"/>
    <cellStyle name="20% - Énfasis3 3" xfId="205" xr:uid="{00000000-0005-0000-0000-000053000000}"/>
    <cellStyle name="20% - Énfasis3 3 2" xfId="2442" xr:uid="{00000000-0005-0000-0000-000054000000}"/>
    <cellStyle name="20% - Énfasis3 3 2 2" xfId="3332" xr:uid="{00000000-0005-0000-0000-000055000000}"/>
    <cellStyle name="20% - Énfasis3 3 2 2 2" xfId="4708" xr:uid="{782E867E-A087-40FC-97F2-536D95C628EF}"/>
    <cellStyle name="20% - Énfasis3 3 2 2 2 2" xfId="5116" xr:uid="{E2308D02-32F9-47B5-B4DC-8DFCDF1E49DC}"/>
    <cellStyle name="20% - Énfasis3 3 2 2 3" xfId="4934" xr:uid="{3C8B77E8-45F4-463E-ABBF-11B3AB03DC74}"/>
    <cellStyle name="20% - Énfasis3 3 2 2 4" xfId="4359" xr:uid="{F35E6FE1-18B5-4111-9446-FA6D202F3827}"/>
    <cellStyle name="20% - Énfasis3 3 2 3" xfId="4578" xr:uid="{D1A1BB99-76AB-4C8C-9A23-8079E7BFAFA9}"/>
    <cellStyle name="20% - Énfasis3 3 2 3 2" xfId="5025" xr:uid="{FBED4316-60D0-4874-9F81-316A863B9737}"/>
    <cellStyle name="20% - Énfasis3 3 2 4" xfId="4843" xr:uid="{7085D56F-2804-467F-9C9C-9FF6608740D6}"/>
    <cellStyle name="20% - Énfasis3 3 3" xfId="3689" xr:uid="{00000000-0005-0000-0000-000056000000}"/>
    <cellStyle name="20% - Énfasis3 3 3 2" xfId="4656" xr:uid="{C311FB26-4596-4788-AA00-024BA945019E}"/>
    <cellStyle name="20% - Énfasis3 3 3 2 2" xfId="5064" xr:uid="{C451CBB2-798D-42AD-9EB3-3F6FCDB47492}"/>
    <cellStyle name="20% - Énfasis3 3 3 3" xfId="4882" xr:uid="{DEBB6FE7-4808-426B-8BE7-685386F6A2AF}"/>
    <cellStyle name="20% - Énfasis3 3 3 4" xfId="4331" xr:uid="{9C21E91E-6C3E-49DC-A1BE-FE41A38A3FB3}"/>
    <cellStyle name="20% - Énfasis3 3 4" xfId="3494" xr:uid="{00000000-0005-0000-0000-000057000000}"/>
    <cellStyle name="20% - Énfasis3 3 4 2" xfId="4973" xr:uid="{5744C20A-A322-42D6-A698-3F7144C148A5}"/>
    <cellStyle name="20% - Énfasis3 3 4 3" xfId="4523" xr:uid="{C04625BD-CB6E-411A-A89D-45614CC6367E}"/>
    <cellStyle name="20% - Énfasis3 3 5" xfId="4789" xr:uid="{B4C13A9B-0575-4A9A-8E9F-460112763DA2}"/>
    <cellStyle name="20% - Énfasis3 4" xfId="206" xr:uid="{00000000-0005-0000-0000-000058000000}"/>
    <cellStyle name="20% - Énfasis3 4 2" xfId="2443" xr:uid="{00000000-0005-0000-0000-000059000000}"/>
    <cellStyle name="20% - Énfasis3 4 2 2" xfId="3333" xr:uid="{00000000-0005-0000-0000-00005A000000}"/>
    <cellStyle name="20% - Énfasis3 5" xfId="207" xr:uid="{00000000-0005-0000-0000-00005B000000}"/>
    <cellStyle name="20% - Énfasis3 5 2" xfId="2444" xr:uid="{00000000-0005-0000-0000-00005C000000}"/>
    <cellStyle name="20% - Énfasis3 5 2 2" xfId="3334" xr:uid="{00000000-0005-0000-0000-00005D000000}"/>
    <cellStyle name="20% - Énfasis3 6" xfId="208" xr:uid="{00000000-0005-0000-0000-00005E000000}"/>
    <cellStyle name="20% - Énfasis3 6 2" xfId="2445" xr:uid="{00000000-0005-0000-0000-00005F000000}"/>
    <cellStyle name="20% - Énfasis3 6 2 2" xfId="3335" xr:uid="{00000000-0005-0000-0000-000060000000}"/>
    <cellStyle name="20% - Énfasis3 7" xfId="2446" xr:uid="{00000000-0005-0000-0000-000061000000}"/>
    <cellStyle name="20% - Énfasis3 7 2" xfId="2447" xr:uid="{00000000-0005-0000-0000-000062000000}"/>
    <cellStyle name="20% - Énfasis3 7 3" xfId="4043" xr:uid="{0DCB86CE-72BC-47AE-81D1-E1C60D308D2C}"/>
    <cellStyle name="20% - Énfasis3 8" xfId="2448" xr:uid="{00000000-0005-0000-0000-000063000000}"/>
    <cellStyle name="20% - Énfasis3 8 2" xfId="2449" xr:uid="{00000000-0005-0000-0000-000064000000}"/>
    <cellStyle name="20% - Énfasis3 8 2 2" xfId="4681" xr:uid="{335C2333-9E91-43AA-9686-A1766FCA31C6}"/>
    <cellStyle name="20% - Énfasis3 8 2 2 2" xfId="5089" xr:uid="{24631092-2A09-4AD4-937C-57562C54D126}"/>
    <cellStyle name="20% - Énfasis3 8 2 3" xfId="4907" xr:uid="{21AE1FB0-5E9F-4E3A-BCF5-330A24EB0D17}"/>
    <cellStyle name="20% - Énfasis3 8 3" xfId="4551" xr:uid="{28F12411-4B95-47FF-B915-CD47A3045706}"/>
    <cellStyle name="20% - Énfasis3 8 3 2" xfId="4998" xr:uid="{FC42AF60-C6A3-48FC-89D5-3140D94BCE47}"/>
    <cellStyle name="20% - Énfasis3 8 4" xfId="4816" xr:uid="{ABA85348-5878-45D5-BB9A-4DEE4D607146}"/>
    <cellStyle name="20% - Énfasis3 9" xfId="2450" xr:uid="{00000000-0005-0000-0000-000065000000}"/>
    <cellStyle name="20% - Énfasis3 9 2" xfId="2451" xr:uid="{00000000-0005-0000-0000-000066000000}"/>
    <cellStyle name="20% - Énfasis3 9 2 2" xfId="4694" xr:uid="{14E80399-B753-4AE8-B7E1-FD08AA12E2C2}"/>
    <cellStyle name="20% - Énfasis3 9 2 2 2" xfId="5102" xr:uid="{94A47744-C579-4993-ADF8-9AE308C5A362}"/>
    <cellStyle name="20% - Énfasis3 9 2 3" xfId="4920" xr:uid="{7D4A3F31-5E38-4D6B-A46E-2D740BA63374}"/>
    <cellStyle name="20% - Énfasis3 9 3" xfId="4564" xr:uid="{3472C2AB-B4A3-40BC-AC4F-FFABAB367B9D}"/>
    <cellStyle name="20% - Énfasis3 9 3 2" xfId="5011" xr:uid="{B4BF425B-241C-47F1-9388-0877BFB403E5}"/>
    <cellStyle name="20% - Énfasis3 9 4" xfId="4829" xr:uid="{EB7EB431-86FA-4273-8263-39583F1AAF1C}"/>
    <cellStyle name="20% - Énfasis4" xfId="3310" builtinId="42" customBuiltin="1"/>
    <cellStyle name="20% - Énfasis4 10" xfId="2452" xr:uid="{00000000-0005-0000-0000-000068000000}"/>
    <cellStyle name="20% - Énfasis4 10 2" xfId="4609" xr:uid="{0E42D70A-E706-4309-885C-BF19E4D23F9C}"/>
    <cellStyle name="20% - Énfasis4 10 2 2" xfId="5056" xr:uid="{8423D591-87FC-452A-ADD2-208A74104201}"/>
    <cellStyle name="20% - Énfasis4 10 3" xfId="4874" xr:uid="{4B457FD7-3A04-4569-AE1F-B4D76BF97B82}"/>
    <cellStyle name="20% - Énfasis4 10 4" xfId="4216" xr:uid="{57CF2AC5-3C1C-49F8-A6F3-87C3DE3F781F}"/>
    <cellStyle name="20% - Énfasis4 11" xfId="79" xr:uid="{00000000-0005-0000-0000-000069000000}"/>
    <cellStyle name="20% - Énfasis4 11 2" xfId="4390" xr:uid="{FFA742DE-7779-4058-9568-5ABAA636CD23}"/>
    <cellStyle name="20% - Énfasis4 11 2 2" xfId="4739" xr:uid="{FA9EEDEF-C044-46B9-90FA-58A3709ECC93}"/>
    <cellStyle name="20% - Énfasis4 11 3" xfId="4622" xr:uid="{C29BE49A-EA8C-4CD6-85D0-88B488CE23BD}"/>
    <cellStyle name="20% - Énfasis4 11 4" xfId="4251" xr:uid="{44347BC9-DCCC-472A-BB9C-3575F92F2666}"/>
    <cellStyle name="20% - Énfasis4 12" xfId="4269" xr:uid="{8AB97AF0-6A02-4349-9417-17BB9DDF7C90}"/>
    <cellStyle name="20% - Énfasis4 12 2" xfId="4403" xr:uid="{6B1ECD3E-3ED9-43FE-968A-B12E77580919}"/>
    <cellStyle name="20% - Énfasis4 12 2 2" xfId="4752" xr:uid="{D760A1B9-1232-41EE-A99C-671F414A58CD}"/>
    <cellStyle name="20% - Énfasis4 12 3" xfId="4635" xr:uid="{838226D8-C176-4579-970C-86064011A581}"/>
    <cellStyle name="20% - Énfasis4 13" xfId="4292" xr:uid="{B85403AA-F477-4C39-84DC-23C3C8507ECE}"/>
    <cellStyle name="20% - Énfasis4 14" xfId="4282" xr:uid="{4B3FE136-AAEA-4DD1-8BD6-E3E776F528C2}"/>
    <cellStyle name="20% - Énfasis4 14 2" xfId="4648" xr:uid="{DE77A923-1953-492F-8493-13CC6A14BBEF}"/>
    <cellStyle name="20% - Énfasis4 15" xfId="4416" xr:uid="{C0676004-9025-4BD5-865B-613796474384}"/>
    <cellStyle name="20% - Énfasis4 16" xfId="4450" xr:uid="{F38324B8-DAAD-4116-A363-44A0FC115CA8}"/>
    <cellStyle name="20% - Énfasis4 16 2" xfId="4766" xr:uid="{2215394C-9870-49F0-B2D1-AF2390CAE878}"/>
    <cellStyle name="20% - Énfasis4 17" xfId="4468" xr:uid="{19C2AF59-A04A-4EC7-8BF9-B6C33FFBB1B2}"/>
    <cellStyle name="20% - Énfasis4 18" xfId="4493" xr:uid="{C4922DBD-9185-467F-932A-33BEC7664914}"/>
    <cellStyle name="20% - Énfasis4 19" xfId="4483" xr:uid="{6498702A-A1F7-403B-80B9-CEC4D0AA9857}"/>
    <cellStyle name="20% - Énfasis4 19 2" xfId="4965" xr:uid="{76DD6A4B-6E52-477F-A50F-09F287D5711C}"/>
    <cellStyle name="20% - Énfasis4 2" xfId="209" xr:uid="{00000000-0005-0000-0000-00006A000000}"/>
    <cellStyle name="20% - Énfasis4 2 2" xfId="210" xr:uid="{00000000-0005-0000-0000-00006B000000}"/>
    <cellStyle name="20% - Énfasis4 2 2 2" xfId="3336" xr:uid="{00000000-0005-0000-0000-00006C000000}"/>
    <cellStyle name="20% - Énfasis4 2 2 2 2" xfId="4725" xr:uid="{C925A018-CF6B-4E80-A958-E76B29B9F7CD}"/>
    <cellStyle name="20% - Énfasis4 2 2 2 2 2" xfId="5133" xr:uid="{EDE48187-5A62-4453-A532-2A62B0DC5F35}"/>
    <cellStyle name="20% - Énfasis4 2 2 2 3" xfId="4951" xr:uid="{3D6BF6F7-CE3C-4472-BD13-0350A0D11903}"/>
    <cellStyle name="20% - Énfasis4 2 2 2 4" xfId="4376" xr:uid="{9E1FE1B1-A323-465D-900E-5BB0F5F6B80C}"/>
    <cellStyle name="20% - Énfasis4 2 2 3" xfId="4595" xr:uid="{DCCE6CA1-BC74-4856-B16E-F80A9DE8C387}"/>
    <cellStyle name="20% - Énfasis4 2 2 3 2" xfId="5042" xr:uid="{089C2002-5920-493C-885D-B7E8354225B3}"/>
    <cellStyle name="20% - Énfasis4 2 2 4" xfId="4860" xr:uid="{A339A483-692F-4283-8897-C9D597B40501}"/>
    <cellStyle name="20% - Énfasis4 2 2 5" xfId="4198" xr:uid="{19F8B2DD-7597-4036-9189-577230F03D21}"/>
    <cellStyle name="20% - Énfasis4 2 3" xfId="2687" xr:uid="{00000000-0005-0000-0000-00006D000000}"/>
    <cellStyle name="20% - Énfasis4 2 3 2" xfId="3337" xr:uid="{00000000-0005-0000-0000-00006E000000}"/>
    <cellStyle name="20% - Énfasis4 2 4" xfId="3497" xr:uid="{00000000-0005-0000-0000-00006F000000}"/>
    <cellStyle name="20% - Énfasis4 2 5" xfId="3953" xr:uid="{A5A7A445-A1E8-4E65-A599-D98E1ABEA742}"/>
    <cellStyle name="20% - Énfasis4 20" xfId="4003" xr:uid="{F89BE64A-4EA4-4C4A-ADBD-E03C8D993142}"/>
    <cellStyle name="20% - Énfasis4 3" xfId="211" xr:uid="{00000000-0005-0000-0000-000070000000}"/>
    <cellStyle name="20% - Énfasis4 3 2" xfId="2453" xr:uid="{00000000-0005-0000-0000-000071000000}"/>
    <cellStyle name="20% - Énfasis4 3 2 2" xfId="3338" xr:uid="{00000000-0005-0000-0000-000072000000}"/>
    <cellStyle name="20% - Énfasis4 3 2 2 2" xfId="4710" xr:uid="{AE324F1C-66CE-4A32-A0A8-977A09FEE510}"/>
    <cellStyle name="20% - Énfasis4 3 2 2 2 2" xfId="5118" xr:uid="{8E97E6BD-9020-474E-A5F5-8BB938591EB3}"/>
    <cellStyle name="20% - Énfasis4 3 2 2 3" xfId="4936" xr:uid="{DB2C7BD9-BECB-4F17-A6DA-8480B5359393}"/>
    <cellStyle name="20% - Énfasis4 3 2 2 4" xfId="4361" xr:uid="{0376C7DC-0E39-40E9-BF76-B9D5B8C94238}"/>
    <cellStyle name="20% - Énfasis4 3 2 3" xfId="4580" xr:uid="{4033679D-D026-4831-A5BE-F70B8BC8F6C0}"/>
    <cellStyle name="20% - Énfasis4 3 2 3 2" xfId="5027" xr:uid="{8C266013-D6B6-48C4-B497-D4CA361287D8}"/>
    <cellStyle name="20% - Énfasis4 3 2 4" xfId="4845" xr:uid="{1F3AE52E-8E2E-4981-9E07-627347FDD6DB}"/>
    <cellStyle name="20% - Énfasis4 3 3" xfId="3688" xr:uid="{00000000-0005-0000-0000-000073000000}"/>
    <cellStyle name="20% - Énfasis4 3 3 2" xfId="4657" xr:uid="{60AD72A2-4C15-42E4-9630-91C14010B017}"/>
    <cellStyle name="20% - Énfasis4 3 3 2 2" xfId="5065" xr:uid="{D06543DA-68AA-4035-980C-549618E1E100}"/>
    <cellStyle name="20% - Énfasis4 3 3 3" xfId="4883" xr:uid="{DA3A5B15-7A87-43F2-B408-D405A18F2113}"/>
    <cellStyle name="20% - Énfasis4 3 3 4" xfId="4332" xr:uid="{BF916306-89A6-419A-B29E-3F04E008D55D}"/>
    <cellStyle name="20% - Énfasis4 3 4" xfId="3496" xr:uid="{00000000-0005-0000-0000-000074000000}"/>
    <cellStyle name="20% - Énfasis4 3 4 2" xfId="4974" xr:uid="{7DC82293-074A-4821-A90C-37AA8244EC27}"/>
    <cellStyle name="20% - Énfasis4 3 4 3" xfId="4524" xr:uid="{A244EEE7-B984-46C1-9F82-DD91FF2ADD05}"/>
    <cellStyle name="20% - Énfasis4 3 5" xfId="4790" xr:uid="{74D45095-A38B-410A-A0ED-442EF20864E0}"/>
    <cellStyle name="20% - Énfasis4 4" xfId="212" xr:uid="{00000000-0005-0000-0000-000075000000}"/>
    <cellStyle name="20% - Énfasis4 4 2" xfId="2454" xr:uid="{00000000-0005-0000-0000-000076000000}"/>
    <cellStyle name="20% - Énfasis4 4 2 2" xfId="3339" xr:uid="{00000000-0005-0000-0000-000077000000}"/>
    <cellStyle name="20% - Énfasis4 5" xfId="213" xr:uid="{00000000-0005-0000-0000-000078000000}"/>
    <cellStyle name="20% - Énfasis4 5 2" xfId="2455" xr:uid="{00000000-0005-0000-0000-000079000000}"/>
    <cellStyle name="20% - Énfasis4 5 2 2" xfId="3340" xr:uid="{00000000-0005-0000-0000-00007A000000}"/>
    <cellStyle name="20% - Énfasis4 6" xfId="214" xr:uid="{00000000-0005-0000-0000-00007B000000}"/>
    <cellStyle name="20% - Énfasis4 6 2" xfId="2456" xr:uid="{00000000-0005-0000-0000-00007C000000}"/>
    <cellStyle name="20% - Énfasis4 6 2 2" xfId="3341" xr:uid="{00000000-0005-0000-0000-00007D000000}"/>
    <cellStyle name="20% - Énfasis4 7" xfId="2457" xr:uid="{00000000-0005-0000-0000-00007E000000}"/>
    <cellStyle name="20% - Énfasis4 7 2" xfId="2458" xr:uid="{00000000-0005-0000-0000-00007F000000}"/>
    <cellStyle name="20% - Énfasis4 7 3" xfId="4044" xr:uid="{6952A2BE-D4B8-4246-89C9-5A239C44F3BB}"/>
    <cellStyle name="20% - Énfasis4 8" xfId="2459" xr:uid="{00000000-0005-0000-0000-000080000000}"/>
    <cellStyle name="20% - Énfasis4 8 2" xfId="2460" xr:uid="{00000000-0005-0000-0000-000081000000}"/>
    <cellStyle name="20% - Énfasis4 8 2 2" xfId="4683" xr:uid="{4F36C5E4-91B7-4C5E-AEAE-3902E58884CD}"/>
    <cellStyle name="20% - Énfasis4 8 2 2 2" xfId="5091" xr:uid="{5E8E9226-5469-43F0-8535-2923B01E3661}"/>
    <cellStyle name="20% - Énfasis4 8 2 3" xfId="4909" xr:uid="{F05ABBC2-0BB1-4636-83A1-23ED4A4ECFEC}"/>
    <cellStyle name="20% - Énfasis4 8 3" xfId="4553" xr:uid="{98AB7863-3D51-4A7B-974A-98EE0E252245}"/>
    <cellStyle name="20% - Énfasis4 8 3 2" xfId="5000" xr:uid="{95773D99-2426-4980-A441-2C5395067A65}"/>
    <cellStyle name="20% - Énfasis4 8 4" xfId="4818" xr:uid="{EB79076A-B4B7-4906-9788-A57B2B4C8824}"/>
    <cellStyle name="20% - Énfasis4 9" xfId="2461" xr:uid="{00000000-0005-0000-0000-000082000000}"/>
    <cellStyle name="20% - Énfasis4 9 2" xfId="2462" xr:uid="{00000000-0005-0000-0000-000083000000}"/>
    <cellStyle name="20% - Énfasis4 9 2 2" xfId="4696" xr:uid="{0F4D63EA-FA07-4C84-AECA-82852BC78DE5}"/>
    <cellStyle name="20% - Énfasis4 9 2 2 2" xfId="5104" xr:uid="{06FDA1D3-AEF9-44AF-B7C6-31E399E1F9CF}"/>
    <cellStyle name="20% - Énfasis4 9 2 3" xfId="4922" xr:uid="{BB60999C-441A-4A7D-84D9-5F214BBFDA47}"/>
    <cellStyle name="20% - Énfasis4 9 3" xfId="4566" xr:uid="{72281873-5F2E-40EE-BDC4-4F1E3EC86DC1}"/>
    <cellStyle name="20% - Énfasis4 9 3 2" xfId="5013" xr:uid="{38496DD4-C236-4E5B-807D-7E1FF63EAD56}"/>
    <cellStyle name="20% - Énfasis4 9 4" xfId="4831" xr:uid="{41EF4728-86AD-4D27-8949-E111F1C25B50}"/>
    <cellStyle name="20% - Énfasis5" xfId="3313" builtinId="46" customBuiltin="1"/>
    <cellStyle name="20% - Énfasis5 10" xfId="2463" xr:uid="{00000000-0005-0000-0000-000085000000}"/>
    <cellStyle name="20% - Énfasis5 10 2" xfId="4611" xr:uid="{4D7100C9-BEEA-445C-9C4C-C38C9642F57D}"/>
    <cellStyle name="20% - Énfasis5 10 2 2" xfId="5058" xr:uid="{B66B9676-85C2-4813-8278-4413798BE8F0}"/>
    <cellStyle name="20% - Énfasis5 10 3" xfId="4876" xr:uid="{3D89E167-D87B-4F7D-9656-AD3BFC142150}"/>
    <cellStyle name="20% - Énfasis5 10 4" xfId="4218" xr:uid="{75D591EC-F5BE-4983-80D4-98B017C3108E}"/>
    <cellStyle name="20% - Énfasis5 11" xfId="80" xr:uid="{00000000-0005-0000-0000-000086000000}"/>
    <cellStyle name="20% - Énfasis5 11 2" xfId="4392" xr:uid="{678650AB-8615-4534-B66F-C543D1A0FBCD}"/>
    <cellStyle name="20% - Énfasis5 11 2 2" xfId="4741" xr:uid="{AF293413-9240-4746-B7D9-6AC79A4327EE}"/>
    <cellStyle name="20% - Énfasis5 11 3" xfId="4624" xr:uid="{723A5EEF-5DC0-4448-BEE6-9CA9BE091AE5}"/>
    <cellStyle name="20% - Énfasis5 11 4" xfId="4255" xr:uid="{7621B210-B580-43FA-A82A-6F69AC25E599}"/>
    <cellStyle name="20% - Énfasis5 12" xfId="4271" xr:uid="{06FCA426-F44C-42BC-AD47-EE80D374C099}"/>
    <cellStyle name="20% - Énfasis5 12 2" xfId="4405" xr:uid="{C4C653F8-1DE0-4CB7-8C22-7A1E88B234ED}"/>
    <cellStyle name="20% - Énfasis5 12 2 2" xfId="4754" xr:uid="{BCF0C5F8-3597-4846-9102-43900E80EC83}"/>
    <cellStyle name="20% - Énfasis5 12 3" xfId="4637" xr:uid="{08973705-2911-4EBC-88A8-AD9136DC96A8}"/>
    <cellStyle name="20% - Énfasis5 13" xfId="4293" xr:uid="{59FE6B49-A56E-4FBA-981A-26B5AA2002B8}"/>
    <cellStyle name="20% - Énfasis5 14" xfId="4284" xr:uid="{CFB4C4FE-566B-4CB4-BB54-7D75976B41B7}"/>
    <cellStyle name="20% - Énfasis5 14 2" xfId="4650" xr:uid="{1CFF8E54-9F78-44F5-AA1E-947835B3B478}"/>
    <cellStyle name="20% - Énfasis5 15" xfId="4418" xr:uid="{6D98DA70-A22C-4B7F-AE4A-451D2A57FCAE}"/>
    <cellStyle name="20% - Énfasis5 16" xfId="4454" xr:uid="{F12DCA63-D870-4140-98D3-816CD82AB4DE}"/>
    <cellStyle name="20% - Énfasis5 16 2" xfId="4768" xr:uid="{6A52385E-90D4-4008-A979-908847861E0C}"/>
    <cellStyle name="20% - Énfasis5 17" xfId="4470" xr:uid="{1FFB0800-195B-460C-91B6-E49F1C6667EB}"/>
    <cellStyle name="20% - Énfasis5 18" xfId="4494" xr:uid="{EE8DD7A9-7758-4433-8810-083846804B1C}"/>
    <cellStyle name="20% - Énfasis5 19" xfId="4485" xr:uid="{CDC9D720-DC7C-4CDD-B267-90C7CB566AEA}"/>
    <cellStyle name="20% - Énfasis5 19 2" xfId="4967" xr:uid="{E6BF8247-8C40-49FD-8435-B0F1337E1842}"/>
    <cellStyle name="20% - Énfasis5 2" xfId="215" xr:uid="{00000000-0005-0000-0000-000087000000}"/>
    <cellStyle name="20% - Énfasis5 2 2" xfId="216" xr:uid="{00000000-0005-0000-0000-000088000000}"/>
    <cellStyle name="20% - Énfasis5 2 2 2" xfId="4378" xr:uid="{514C788D-D516-48F2-8ED1-EE64989A8E55}"/>
    <cellStyle name="20% - Énfasis5 2 2 2 2" xfId="4727" xr:uid="{D372C2FD-93F2-447A-A973-9EAFF6998591}"/>
    <cellStyle name="20% - Énfasis5 2 2 2 2 2" xfId="5135" xr:uid="{3760816B-87F0-4530-BC6E-E68C48EDE2AA}"/>
    <cellStyle name="20% - Énfasis5 2 2 2 3" xfId="4953" xr:uid="{DBF72C8A-BF5E-4715-8195-D16FD90D67FC}"/>
    <cellStyle name="20% - Énfasis5 2 2 3" xfId="4597" xr:uid="{BA8554F1-16FA-4ACF-8EF1-71CB2798B941}"/>
    <cellStyle name="20% - Énfasis5 2 2 3 2" xfId="5044" xr:uid="{AF76196E-BF49-4D07-9994-E43288103650}"/>
    <cellStyle name="20% - Énfasis5 2 2 4" xfId="4862" xr:uid="{0846E8B4-A444-48FA-8266-585BD4804E45}"/>
    <cellStyle name="20% - Énfasis5 2 2 5" xfId="4200" xr:uid="{0118B53C-6CA9-421C-AF31-3A7CFE37CBC0}"/>
    <cellStyle name="20% - Énfasis5 2 3" xfId="2688" xr:uid="{00000000-0005-0000-0000-000089000000}"/>
    <cellStyle name="20% - Énfasis5 2 4" xfId="3954" xr:uid="{28857B0C-2612-4BF1-A21E-3D7C7B42B032}"/>
    <cellStyle name="20% - Énfasis5 20" xfId="4004" xr:uid="{FA8715AF-91FF-42B6-A4AD-5DFD36F40434}"/>
    <cellStyle name="20% - Énfasis5 3" xfId="217" xr:uid="{00000000-0005-0000-0000-00008A000000}"/>
    <cellStyle name="20% - Énfasis5 3 2" xfId="2464" xr:uid="{00000000-0005-0000-0000-00008B000000}"/>
    <cellStyle name="20% - Énfasis5 3 2 2" xfId="3342" xr:uid="{00000000-0005-0000-0000-00008C000000}"/>
    <cellStyle name="20% - Énfasis5 3 2 2 2" xfId="4712" xr:uid="{1AE576F9-8D3C-4526-BB2C-547DB8326547}"/>
    <cellStyle name="20% - Énfasis5 3 2 2 2 2" xfId="5120" xr:uid="{7DCCF31C-E760-4B86-A856-BF061AB2EC77}"/>
    <cellStyle name="20% - Énfasis5 3 2 2 3" xfId="4938" xr:uid="{B6CCB9A0-4EB6-4BC1-B5F4-806CC266FC14}"/>
    <cellStyle name="20% - Énfasis5 3 2 2 4" xfId="4363" xr:uid="{E83A94B9-F6CA-4688-83D6-DB494B960E31}"/>
    <cellStyle name="20% - Énfasis5 3 2 3" xfId="4582" xr:uid="{87D58D9C-E5FB-4F66-B8FA-9536C36245F4}"/>
    <cellStyle name="20% - Énfasis5 3 2 3 2" xfId="5029" xr:uid="{6B4B4A33-A508-44A7-85A1-0597EDEB8616}"/>
    <cellStyle name="20% - Énfasis5 3 2 4" xfId="4847" xr:uid="{A2230479-E1AE-4C61-ADB5-0FBE5B29DEE5}"/>
    <cellStyle name="20% - Énfasis5 3 3" xfId="3687" xr:uid="{00000000-0005-0000-0000-00008D000000}"/>
    <cellStyle name="20% - Énfasis5 3 3 2" xfId="4658" xr:uid="{D179FA6E-81F6-4AA2-939D-CC2EED142C1F}"/>
    <cellStyle name="20% - Énfasis5 3 3 2 2" xfId="5066" xr:uid="{CC823990-E53C-471D-A400-786DE515FFCD}"/>
    <cellStyle name="20% - Énfasis5 3 3 3" xfId="4884" xr:uid="{DA64FC15-38E6-46B1-822C-411C73E56DCB}"/>
    <cellStyle name="20% - Énfasis5 3 3 4" xfId="4333" xr:uid="{3E8BC9CF-38AE-4E52-86CF-4FC85222BFA6}"/>
    <cellStyle name="20% - Énfasis5 3 4" xfId="3498" xr:uid="{00000000-0005-0000-0000-00008E000000}"/>
    <cellStyle name="20% - Énfasis5 3 4 2" xfId="4975" xr:uid="{30573172-6D21-4BCD-8793-08615ED49548}"/>
    <cellStyle name="20% - Énfasis5 3 4 3" xfId="4525" xr:uid="{200987F3-CD8B-40A8-8545-E2FE2FF373B9}"/>
    <cellStyle name="20% - Énfasis5 3 5" xfId="4791" xr:uid="{54471919-187C-4540-9B2D-66687C8D011C}"/>
    <cellStyle name="20% - Énfasis5 4" xfId="218" xr:uid="{00000000-0005-0000-0000-00008F000000}"/>
    <cellStyle name="20% - Énfasis5 4 2" xfId="2465" xr:uid="{00000000-0005-0000-0000-000090000000}"/>
    <cellStyle name="20% - Énfasis5 4 2 2" xfId="3343" xr:uid="{00000000-0005-0000-0000-000091000000}"/>
    <cellStyle name="20% - Énfasis5 5" xfId="219" xr:uid="{00000000-0005-0000-0000-000092000000}"/>
    <cellStyle name="20% - Énfasis5 5 2" xfId="2466" xr:uid="{00000000-0005-0000-0000-000093000000}"/>
    <cellStyle name="20% - Énfasis5 6" xfId="220" xr:uid="{00000000-0005-0000-0000-000094000000}"/>
    <cellStyle name="20% - Énfasis5 6 2" xfId="2467" xr:uid="{00000000-0005-0000-0000-000095000000}"/>
    <cellStyle name="20% - Énfasis5 7" xfId="2468" xr:uid="{00000000-0005-0000-0000-000096000000}"/>
    <cellStyle name="20% - Énfasis5 7 2" xfId="2469" xr:uid="{00000000-0005-0000-0000-000097000000}"/>
    <cellStyle name="20% - Énfasis5 7 3" xfId="4045" xr:uid="{C275F57A-457E-4F58-BAAE-5DF2ECCAA050}"/>
    <cellStyle name="20% - Énfasis5 8" xfId="2470" xr:uid="{00000000-0005-0000-0000-000098000000}"/>
    <cellStyle name="20% - Énfasis5 8 2" xfId="2471" xr:uid="{00000000-0005-0000-0000-000099000000}"/>
    <cellStyle name="20% - Énfasis5 8 2 2" xfId="4685" xr:uid="{8A0641C1-AE2E-4BD1-B9A4-CE1AE9FFFA23}"/>
    <cellStyle name="20% - Énfasis5 8 2 2 2" xfId="5093" xr:uid="{00E9E778-E2B0-4343-A88B-2150EF1082EE}"/>
    <cellStyle name="20% - Énfasis5 8 2 3" xfId="4911" xr:uid="{07BEB1A1-CB69-484E-953F-4D2EAC8FF8A3}"/>
    <cellStyle name="20% - Énfasis5 8 3" xfId="4555" xr:uid="{C14E3D02-ADEF-46CA-A788-A856C5C2587E}"/>
    <cellStyle name="20% - Énfasis5 8 3 2" xfId="5002" xr:uid="{3B337720-B857-4D77-8EFF-2580B7E8C5C7}"/>
    <cellStyle name="20% - Énfasis5 8 4" xfId="4820" xr:uid="{FF00192E-0D84-4B48-8F71-778DFF2BA863}"/>
    <cellStyle name="20% - Énfasis5 9" xfId="2472" xr:uid="{00000000-0005-0000-0000-00009A000000}"/>
    <cellStyle name="20% - Énfasis5 9 2" xfId="2473" xr:uid="{00000000-0005-0000-0000-00009B000000}"/>
    <cellStyle name="20% - Énfasis5 9 2 2" xfId="4698" xr:uid="{23E9ACAE-DA0C-43F9-906D-3B5BC8A236B4}"/>
    <cellStyle name="20% - Énfasis5 9 2 2 2" xfId="5106" xr:uid="{F9AE31FE-7875-41FD-A1CA-ECD5CF04E7C7}"/>
    <cellStyle name="20% - Énfasis5 9 2 3" xfId="4924" xr:uid="{DFE1F68D-93BE-4EC8-BAC8-B3ED3F896101}"/>
    <cellStyle name="20% - Énfasis5 9 3" xfId="4568" xr:uid="{564D77ED-5CFB-4E65-91D2-4B2EC8DE9154}"/>
    <cellStyle name="20% - Énfasis5 9 3 2" xfId="5015" xr:uid="{F9A81D8B-A93B-43BB-BD23-E8B371FD4DB5}"/>
    <cellStyle name="20% - Énfasis5 9 4" xfId="4833" xr:uid="{D509AC47-70E8-4F2E-BEB6-DC48A6F09020}"/>
    <cellStyle name="20% - Énfasis6" xfId="3316" builtinId="50" customBuiltin="1"/>
    <cellStyle name="20% - Énfasis6 10" xfId="2474" xr:uid="{00000000-0005-0000-0000-00009D000000}"/>
    <cellStyle name="20% - Énfasis6 10 2" xfId="4613" xr:uid="{DA8E4AAB-12FD-4449-B5D2-14E7FD1CACA0}"/>
    <cellStyle name="20% - Énfasis6 10 2 2" xfId="5060" xr:uid="{C15F41E7-2BF3-4591-9916-4FDEB5C08A32}"/>
    <cellStyle name="20% - Énfasis6 10 3" xfId="4878" xr:uid="{584064EB-F098-41B8-B544-DED3D6819FA0}"/>
    <cellStyle name="20% - Énfasis6 10 4" xfId="4220" xr:uid="{1EA59A3B-C2BF-4C2D-9079-4E047269F530}"/>
    <cellStyle name="20% - Énfasis6 11" xfId="81" xr:uid="{00000000-0005-0000-0000-00009E000000}"/>
    <cellStyle name="20% - Énfasis6 11 2" xfId="4394" xr:uid="{E7CC8549-450E-4003-A499-F70D98A8C8B4}"/>
    <cellStyle name="20% - Énfasis6 11 2 2" xfId="4743" xr:uid="{C904FD59-1804-4E5D-A095-B96FAA35D3C3}"/>
    <cellStyle name="20% - Énfasis6 11 3" xfId="4626" xr:uid="{56614537-74E3-46B1-9190-F7CA0E536A65}"/>
    <cellStyle name="20% - Énfasis6 11 4" xfId="4259" xr:uid="{D898A2AF-27A5-47AE-AAE3-F40341C9ECC0}"/>
    <cellStyle name="20% - Énfasis6 12" xfId="4273" xr:uid="{BC02DC50-8116-4983-990C-143C575D5F36}"/>
    <cellStyle name="20% - Énfasis6 12 2" xfId="4407" xr:uid="{6B83FBB1-6FD0-4E0D-8746-F38AE5850EBF}"/>
    <cellStyle name="20% - Énfasis6 12 2 2" xfId="4756" xr:uid="{62966357-1A53-4CD3-BB38-C4BE6CB3AF55}"/>
    <cellStyle name="20% - Énfasis6 12 3" xfId="4639" xr:uid="{3C870EA3-5C0F-4579-B34B-C2BD75A81849}"/>
    <cellStyle name="20% - Énfasis6 13" xfId="4294" xr:uid="{988CD5AB-4073-4681-8A0E-D5BCE77D7E57}"/>
    <cellStyle name="20% - Énfasis6 14" xfId="4286" xr:uid="{6AA864B8-54A6-4E69-ABD5-137BC930FB81}"/>
    <cellStyle name="20% - Énfasis6 14 2" xfId="4652" xr:uid="{3D8A73B7-C536-467A-98C5-6563879A2BCF}"/>
    <cellStyle name="20% - Énfasis6 15" xfId="4420" xr:uid="{BAD54E34-5764-442C-8C5F-A5CD4CFECCC9}"/>
    <cellStyle name="20% - Énfasis6 16" xfId="4458" xr:uid="{00C4013C-E4FD-43B0-84EB-C42688FF05D9}"/>
    <cellStyle name="20% - Énfasis6 16 2" xfId="4770" xr:uid="{0AA1D461-CE5F-4B88-9363-8B0EAB061395}"/>
    <cellStyle name="20% - Énfasis6 17" xfId="4472" xr:uid="{07EFB995-3B00-41AC-BFCD-FABABD753F2D}"/>
    <cellStyle name="20% - Énfasis6 18" xfId="4495" xr:uid="{E1ACEC0D-DDBC-4E4C-BEC7-52115601FD21}"/>
    <cellStyle name="20% - Énfasis6 19" xfId="4487" xr:uid="{824D4427-CFFE-4CB4-B3A4-19E70BB7BED5}"/>
    <cellStyle name="20% - Énfasis6 19 2" xfId="4969" xr:uid="{DECE1464-B16C-4B5B-97DE-19F75BB4C9C4}"/>
    <cellStyle name="20% - Énfasis6 2" xfId="221" xr:uid="{00000000-0005-0000-0000-00009F000000}"/>
    <cellStyle name="20% - Énfasis6 2 2" xfId="222" xr:uid="{00000000-0005-0000-0000-0000A0000000}"/>
    <cellStyle name="20% - Énfasis6 2 2 2" xfId="4380" xr:uid="{69B78F1E-DF1E-4F7F-ADF4-7155D4E18065}"/>
    <cellStyle name="20% - Énfasis6 2 2 2 2" xfId="4729" xr:uid="{A841E483-7ED5-4C6D-823A-2D3E71B522AA}"/>
    <cellStyle name="20% - Énfasis6 2 2 2 2 2" xfId="5137" xr:uid="{F5EDFE81-7911-4C54-8018-8DF8AAC92960}"/>
    <cellStyle name="20% - Énfasis6 2 2 2 3" xfId="4955" xr:uid="{63F94F07-C1C9-4973-9E6D-09661D8956DD}"/>
    <cellStyle name="20% - Énfasis6 2 2 3" xfId="4599" xr:uid="{D12ABDFF-812C-4046-BA50-9756188139D7}"/>
    <cellStyle name="20% - Énfasis6 2 2 3 2" xfId="5046" xr:uid="{58B7C9F5-5752-410C-89B7-CA001864724C}"/>
    <cellStyle name="20% - Énfasis6 2 2 4" xfId="4864" xr:uid="{FC66BE84-31A1-44E0-94BF-CAF523E5DB8A}"/>
    <cellStyle name="20% - Énfasis6 2 2 5" xfId="4202" xr:uid="{5D37B3B9-9160-44A8-B170-20D801FC167F}"/>
    <cellStyle name="20% - Énfasis6 2 3" xfId="2689" xr:uid="{00000000-0005-0000-0000-0000A1000000}"/>
    <cellStyle name="20% - Énfasis6 2 4" xfId="3955" xr:uid="{B582EF93-BE56-4AD6-83B7-9ED942575B7C}"/>
    <cellStyle name="20% - Énfasis6 20" xfId="4005" xr:uid="{A5E4C28A-AC35-424B-8B0A-FE843F676A5D}"/>
    <cellStyle name="20% - Énfasis6 3" xfId="223" xr:uid="{00000000-0005-0000-0000-0000A2000000}"/>
    <cellStyle name="20% - Énfasis6 3 2" xfId="2475" xr:uid="{00000000-0005-0000-0000-0000A3000000}"/>
    <cellStyle name="20% - Énfasis6 3 2 2" xfId="3344" xr:uid="{00000000-0005-0000-0000-0000A4000000}"/>
    <cellStyle name="20% - Énfasis6 3 2 2 2" xfId="4714" xr:uid="{597035BA-4085-4E64-B1B3-318A2ABA0FEA}"/>
    <cellStyle name="20% - Énfasis6 3 2 2 2 2" xfId="5122" xr:uid="{DD8A264A-75E4-4E56-9194-34BE539BED60}"/>
    <cellStyle name="20% - Énfasis6 3 2 2 3" xfId="4940" xr:uid="{0EA94E9C-A162-4B73-9E9F-DE02BC27F7E5}"/>
    <cellStyle name="20% - Énfasis6 3 2 2 4" xfId="4365" xr:uid="{BDAE53A0-E82F-4925-82EF-1590D37FBD06}"/>
    <cellStyle name="20% - Énfasis6 3 2 3" xfId="4584" xr:uid="{F3ED1046-A5BC-4117-B491-D0EE0BDE0A73}"/>
    <cellStyle name="20% - Énfasis6 3 2 3 2" xfId="5031" xr:uid="{EBE0D9FF-A1A4-410C-ACEA-A3D914C73383}"/>
    <cellStyle name="20% - Énfasis6 3 2 4" xfId="4849" xr:uid="{8164BE11-6758-4A63-B8AC-223D2010AF6D}"/>
    <cellStyle name="20% - Énfasis6 3 3" xfId="3686" xr:uid="{00000000-0005-0000-0000-0000A5000000}"/>
    <cellStyle name="20% - Énfasis6 3 3 2" xfId="4659" xr:uid="{1AED401D-4083-43EB-8CA8-794E20E07CC9}"/>
    <cellStyle name="20% - Énfasis6 3 3 2 2" xfId="5067" xr:uid="{E375B517-40B4-4FCD-95FD-248AF69916D1}"/>
    <cellStyle name="20% - Énfasis6 3 3 3" xfId="4885" xr:uid="{AA3C55E3-377C-498C-AAE6-09D49929BBDF}"/>
    <cellStyle name="20% - Énfasis6 3 3 4" xfId="4334" xr:uid="{F79CF4D1-CF15-4AE2-9904-5BBF2F147F1E}"/>
    <cellStyle name="20% - Énfasis6 3 4" xfId="3499" xr:uid="{00000000-0005-0000-0000-0000A6000000}"/>
    <cellStyle name="20% - Énfasis6 3 4 2" xfId="4976" xr:uid="{4E149251-7F76-41D6-A0AA-54B5D5062851}"/>
    <cellStyle name="20% - Énfasis6 3 4 3" xfId="4526" xr:uid="{6FDF844C-EDF6-49F2-AFC6-F4EC0DADC3AF}"/>
    <cellStyle name="20% - Énfasis6 3 5" xfId="4792" xr:uid="{FE106CF5-390F-443A-A9A1-064596D2FEEE}"/>
    <cellStyle name="20% - Énfasis6 4" xfId="224" xr:uid="{00000000-0005-0000-0000-0000A7000000}"/>
    <cellStyle name="20% - Énfasis6 4 2" xfId="2476" xr:uid="{00000000-0005-0000-0000-0000A8000000}"/>
    <cellStyle name="20% - Énfasis6 4 2 2" xfId="3345" xr:uid="{00000000-0005-0000-0000-0000A9000000}"/>
    <cellStyle name="20% - Énfasis6 5" xfId="225" xr:uid="{00000000-0005-0000-0000-0000AA000000}"/>
    <cellStyle name="20% - Énfasis6 5 2" xfId="2477" xr:uid="{00000000-0005-0000-0000-0000AB000000}"/>
    <cellStyle name="20% - Énfasis6 6" xfId="226" xr:uid="{00000000-0005-0000-0000-0000AC000000}"/>
    <cellStyle name="20% - Énfasis6 6 2" xfId="2478" xr:uid="{00000000-0005-0000-0000-0000AD000000}"/>
    <cellStyle name="20% - Énfasis6 7" xfId="2479" xr:uid="{00000000-0005-0000-0000-0000AE000000}"/>
    <cellStyle name="20% - Énfasis6 7 2" xfId="2480" xr:uid="{00000000-0005-0000-0000-0000AF000000}"/>
    <cellStyle name="20% - Énfasis6 7 3" xfId="4046" xr:uid="{66846E91-3B28-4484-A570-270BFC46BF67}"/>
    <cellStyle name="20% - Énfasis6 8" xfId="2481" xr:uid="{00000000-0005-0000-0000-0000B0000000}"/>
    <cellStyle name="20% - Énfasis6 8 2" xfId="2482" xr:uid="{00000000-0005-0000-0000-0000B1000000}"/>
    <cellStyle name="20% - Énfasis6 8 2 2" xfId="4687" xr:uid="{64A2BD53-9BD2-4184-8F66-33EA014D8202}"/>
    <cellStyle name="20% - Énfasis6 8 2 2 2" xfId="5095" xr:uid="{092D8129-59E3-4D96-A250-97369699AC9F}"/>
    <cellStyle name="20% - Énfasis6 8 2 3" xfId="4913" xr:uid="{6632CEFB-FFED-4CD2-AAB3-8858E558C599}"/>
    <cellStyle name="20% - Énfasis6 8 3" xfId="4557" xr:uid="{2BA824CA-72B8-403A-B616-A8C7A1D93D47}"/>
    <cellStyle name="20% - Énfasis6 8 3 2" xfId="5004" xr:uid="{B96C01E1-B9CF-4B02-A397-E037112D1380}"/>
    <cellStyle name="20% - Énfasis6 8 4" xfId="4822" xr:uid="{190DAC83-6485-4ADD-9593-EE6DE1E32FB0}"/>
    <cellStyle name="20% - Énfasis6 9" xfId="2483" xr:uid="{00000000-0005-0000-0000-0000B2000000}"/>
    <cellStyle name="20% - Énfasis6 9 2" xfId="2484" xr:uid="{00000000-0005-0000-0000-0000B3000000}"/>
    <cellStyle name="20% - Énfasis6 9 2 2" xfId="4700" xr:uid="{C71A4C67-D7C3-40B2-B4E2-E6DAE0FEBB5F}"/>
    <cellStyle name="20% - Énfasis6 9 2 2 2" xfId="5108" xr:uid="{BCE4899D-9374-4912-A017-FB6ED432923A}"/>
    <cellStyle name="20% - Énfasis6 9 2 3" xfId="4926" xr:uid="{C5157475-9148-472C-98C7-1E3DA441A841}"/>
    <cellStyle name="20% - Énfasis6 9 3" xfId="4570" xr:uid="{F750C088-F7B1-422E-B07E-EBB7FA559762}"/>
    <cellStyle name="20% - Énfasis6 9 3 2" xfId="5017" xr:uid="{A5CD176B-E5BE-4C1E-B0E2-4E6EF8871B14}"/>
    <cellStyle name="20% - Énfasis6 9 4" xfId="4835" xr:uid="{6EE1EE31-5022-498D-ABBB-AB25C57B0652}"/>
    <cellStyle name="40% - Accent1" xfId="82" xr:uid="{00000000-0005-0000-0000-0000B4000000}"/>
    <cellStyle name="40% - Accent2" xfId="83" xr:uid="{00000000-0005-0000-0000-0000B5000000}"/>
    <cellStyle name="40% - Accent3" xfId="84" xr:uid="{00000000-0005-0000-0000-0000B6000000}"/>
    <cellStyle name="40% - Accent4" xfId="85" xr:uid="{00000000-0005-0000-0000-0000B7000000}"/>
    <cellStyle name="40% - Accent5" xfId="86" xr:uid="{00000000-0005-0000-0000-0000B8000000}"/>
    <cellStyle name="40% - Accent6" xfId="87" xr:uid="{00000000-0005-0000-0000-0000B9000000}"/>
    <cellStyle name="40% - akcent 1" xfId="88" xr:uid="{00000000-0005-0000-0000-0000BA000000}"/>
    <cellStyle name="40% - akcent 2" xfId="89" xr:uid="{00000000-0005-0000-0000-0000BB000000}"/>
    <cellStyle name="40% - akcent 3" xfId="90" xr:uid="{00000000-0005-0000-0000-0000BC000000}"/>
    <cellStyle name="40% - akcent 4" xfId="91" xr:uid="{00000000-0005-0000-0000-0000BD000000}"/>
    <cellStyle name="40% - akcent 5" xfId="92" xr:uid="{00000000-0005-0000-0000-0000BE000000}"/>
    <cellStyle name="40% - akcent 6" xfId="93" xr:uid="{00000000-0005-0000-0000-0000BF000000}"/>
    <cellStyle name="40% - Énfasis1" xfId="3302" builtinId="31" customBuiltin="1"/>
    <cellStyle name="40% - Énfasis1 10" xfId="2485" xr:uid="{00000000-0005-0000-0000-0000C1000000}"/>
    <cellStyle name="40% - Énfasis1 10 2" xfId="4604" xr:uid="{34CD2313-8264-42EA-848C-BD54CEC33A7C}"/>
    <cellStyle name="40% - Énfasis1 10 2 2" xfId="5051" xr:uid="{C14FE219-1D0E-4665-8017-B3C96DB30B35}"/>
    <cellStyle name="40% - Énfasis1 10 3" xfId="4869" xr:uid="{4A4C9C54-07BE-4A90-8CC8-C2A03E0269AE}"/>
    <cellStyle name="40% - Énfasis1 10 4" xfId="4211" xr:uid="{5530123F-2233-4C08-8559-E3028A19D959}"/>
    <cellStyle name="40% - Énfasis1 11" xfId="94" xr:uid="{00000000-0005-0000-0000-0000C2000000}"/>
    <cellStyle name="40% - Énfasis1 11 2" xfId="4385" xr:uid="{F7BC653E-1702-4EA4-A4D0-A85A01BFB07E}"/>
    <cellStyle name="40% - Énfasis1 11 2 2" xfId="4734" xr:uid="{1129B4B5-25AD-47EA-A8BA-1D1115A59174}"/>
    <cellStyle name="40% - Énfasis1 11 3" xfId="4617" xr:uid="{02378051-24AA-4E49-9334-4B020FA6D05A}"/>
    <cellStyle name="40% - Énfasis1 11 4" xfId="4240" xr:uid="{467EB0B6-2168-4A63-9FE6-2AC28CA87370}"/>
    <cellStyle name="40% - Énfasis1 12" xfId="4264" xr:uid="{C59CA4F0-C9EB-4402-AE18-1C4EA334DBF8}"/>
    <cellStyle name="40% - Énfasis1 12 2" xfId="4398" xr:uid="{AD7A6E52-9BA8-4704-931E-151DFFD91D7A}"/>
    <cellStyle name="40% - Énfasis1 12 2 2" xfId="4747" xr:uid="{E18B6AC0-1F16-4F9C-92C6-A8167AF3AF4A}"/>
    <cellStyle name="40% - Énfasis1 12 3" xfId="4630" xr:uid="{2D89967B-ED02-4EC8-A196-65BC3B8E36BE}"/>
    <cellStyle name="40% - Énfasis1 13" xfId="4295" xr:uid="{A15FBCB5-33C7-47A6-8038-F62C3223B378}"/>
    <cellStyle name="40% - Énfasis1 14" xfId="4277" xr:uid="{AC781ED5-74DD-46A6-9601-2D66DA7D405B}"/>
    <cellStyle name="40% - Énfasis1 14 2" xfId="4643" xr:uid="{BC540069-85A0-41D8-AD50-1E00C9BF82E1}"/>
    <cellStyle name="40% - Énfasis1 15" xfId="4411" xr:uid="{4B787418-D4F4-4325-932A-DE2E132392BA}"/>
    <cellStyle name="40% - Énfasis1 16" xfId="4439" xr:uid="{8D3E1CA4-BB5D-4CFA-9475-A12AAEEEFAE8}"/>
    <cellStyle name="40% - Énfasis1 16 2" xfId="4761" xr:uid="{56719F7F-7843-4BDD-B8CF-1F528B41A820}"/>
    <cellStyle name="40% - Énfasis1 17" xfId="4463" xr:uid="{9200CDE0-7E04-4F46-8D5E-8C5BEA9872D6}"/>
    <cellStyle name="40% - Énfasis1 18" xfId="4496" xr:uid="{7F6C6847-4227-4BBD-ADE4-EBA810127629}"/>
    <cellStyle name="40% - Énfasis1 19" xfId="4478" xr:uid="{14DBA49B-4300-48DF-AFEF-A0447F6905CB}"/>
    <cellStyle name="40% - Énfasis1 19 2" xfId="4960" xr:uid="{A1D0393A-37EE-4DDB-93D1-E6723477A0E5}"/>
    <cellStyle name="40% - Énfasis1 2" xfId="227" xr:uid="{00000000-0005-0000-0000-0000C3000000}"/>
    <cellStyle name="40% - Énfasis1 2 2" xfId="228" xr:uid="{00000000-0005-0000-0000-0000C4000000}"/>
    <cellStyle name="40% - Énfasis1 2 2 2" xfId="4371" xr:uid="{6C1D3BB9-2F18-4C52-91B1-39FFB1E192DC}"/>
    <cellStyle name="40% - Énfasis1 2 2 2 2" xfId="4720" xr:uid="{25B2B494-4B53-41EC-B6DB-445239480FBC}"/>
    <cellStyle name="40% - Énfasis1 2 2 2 2 2" xfId="5128" xr:uid="{C4A599F4-AABA-4CCE-94E0-FF77783E9E7C}"/>
    <cellStyle name="40% - Énfasis1 2 2 2 3" xfId="4946" xr:uid="{F0046B33-249D-4D93-9B84-3D25FDA6DCAF}"/>
    <cellStyle name="40% - Énfasis1 2 2 3" xfId="4590" xr:uid="{C3F8E79F-CE32-4920-8D40-7725D7672E7B}"/>
    <cellStyle name="40% - Énfasis1 2 2 3 2" xfId="5037" xr:uid="{4909BCF1-80ED-43E1-82D3-6AF80BD9B34A}"/>
    <cellStyle name="40% - Énfasis1 2 2 4" xfId="4855" xr:uid="{986E8749-06B0-4FA9-832B-315C45F91D94}"/>
    <cellStyle name="40% - Énfasis1 2 2 5" xfId="4193" xr:uid="{E77A9305-2566-40FD-9535-C0923A1FDCE8}"/>
    <cellStyle name="40% - Énfasis1 2 3" xfId="2690" xr:uid="{00000000-0005-0000-0000-0000C5000000}"/>
    <cellStyle name="40% - Énfasis1 2 4" xfId="3956" xr:uid="{08214DD1-DC68-4E27-8436-5BD6B73CC108}"/>
    <cellStyle name="40% - Énfasis1 20" xfId="4006" xr:uid="{CDD7C37D-6870-4AA0-9E34-0DB057055B67}"/>
    <cellStyle name="40% - Énfasis1 3" xfId="229" xr:uid="{00000000-0005-0000-0000-0000C6000000}"/>
    <cellStyle name="40% - Énfasis1 3 2" xfId="2486" xr:uid="{00000000-0005-0000-0000-0000C7000000}"/>
    <cellStyle name="40% - Énfasis1 3 2 2" xfId="3346" xr:uid="{00000000-0005-0000-0000-0000C8000000}"/>
    <cellStyle name="40% - Énfasis1 3 2 2 2" xfId="4705" xr:uid="{3D92356E-D82B-4819-A916-58711192A615}"/>
    <cellStyle name="40% - Énfasis1 3 2 2 2 2" xfId="5113" xr:uid="{255B97CA-1E9A-45F2-AA4F-B660C8F30FD1}"/>
    <cellStyle name="40% - Énfasis1 3 2 2 3" xfId="4931" xr:uid="{EFD953AE-92F1-4E12-B2FC-6D0BF9C95DA5}"/>
    <cellStyle name="40% - Énfasis1 3 2 2 4" xfId="4356" xr:uid="{89FF6C6E-DBC8-42F0-82CD-EBA09646E16D}"/>
    <cellStyle name="40% - Énfasis1 3 2 3" xfId="4575" xr:uid="{FB8BD6DC-5AA7-4A54-8711-46F44DD6C837}"/>
    <cellStyle name="40% - Énfasis1 3 2 3 2" xfId="5022" xr:uid="{34805CC9-330D-499E-8E66-00AA902CDDAC}"/>
    <cellStyle name="40% - Énfasis1 3 2 4" xfId="4840" xr:uid="{CD5A6221-78EC-4373-87E8-6A99BEEC1DD6}"/>
    <cellStyle name="40% - Énfasis1 3 3" xfId="3685" xr:uid="{00000000-0005-0000-0000-0000C9000000}"/>
    <cellStyle name="40% - Énfasis1 3 3 2" xfId="4660" xr:uid="{6882A2AA-1E71-4BF1-9745-CFAF309868A1}"/>
    <cellStyle name="40% - Énfasis1 3 3 2 2" xfId="5068" xr:uid="{27B2C87B-BB88-4DF4-A063-859396EFC01A}"/>
    <cellStyle name="40% - Énfasis1 3 3 3" xfId="4886" xr:uid="{2F63B37E-B73E-41BC-89BE-546D3A4BF21C}"/>
    <cellStyle name="40% - Énfasis1 3 3 4" xfId="4335" xr:uid="{5CC5843C-5ACD-4276-A5A7-D6302181B2D8}"/>
    <cellStyle name="40% - Énfasis1 3 4" xfId="3500" xr:uid="{00000000-0005-0000-0000-0000CA000000}"/>
    <cellStyle name="40% - Énfasis1 3 4 2" xfId="4977" xr:uid="{CB1E33A7-40EC-4CDE-885A-6BEB17C69CD2}"/>
    <cellStyle name="40% - Énfasis1 3 4 3" xfId="4527" xr:uid="{A95D28B8-2C0E-4E1E-85EA-DBADB9BACD3E}"/>
    <cellStyle name="40% - Énfasis1 3 5" xfId="4793" xr:uid="{1532B88B-C02E-4F35-BB4C-F9FDD8CD05ED}"/>
    <cellStyle name="40% - Énfasis1 4" xfId="230" xr:uid="{00000000-0005-0000-0000-0000CB000000}"/>
    <cellStyle name="40% - Énfasis1 4 2" xfId="2487" xr:uid="{00000000-0005-0000-0000-0000CC000000}"/>
    <cellStyle name="40% - Énfasis1 4 2 2" xfId="3347" xr:uid="{00000000-0005-0000-0000-0000CD000000}"/>
    <cellStyle name="40% - Énfasis1 5" xfId="231" xr:uid="{00000000-0005-0000-0000-0000CE000000}"/>
    <cellStyle name="40% - Énfasis1 5 2" xfId="2488" xr:uid="{00000000-0005-0000-0000-0000CF000000}"/>
    <cellStyle name="40% - Énfasis1 6" xfId="232" xr:uid="{00000000-0005-0000-0000-0000D0000000}"/>
    <cellStyle name="40% - Énfasis1 6 2" xfId="2489" xr:uid="{00000000-0005-0000-0000-0000D1000000}"/>
    <cellStyle name="40% - Énfasis1 7" xfId="2490" xr:uid="{00000000-0005-0000-0000-0000D2000000}"/>
    <cellStyle name="40% - Énfasis1 7 2" xfId="2491" xr:uid="{00000000-0005-0000-0000-0000D3000000}"/>
    <cellStyle name="40% - Énfasis1 7 3" xfId="4047" xr:uid="{7013607A-3338-4AA3-914F-D52780F680A1}"/>
    <cellStyle name="40% - Énfasis1 8" xfId="2492" xr:uid="{00000000-0005-0000-0000-0000D4000000}"/>
    <cellStyle name="40% - Énfasis1 8 2" xfId="2493" xr:uid="{00000000-0005-0000-0000-0000D5000000}"/>
    <cellStyle name="40% - Énfasis1 8 2 2" xfId="4678" xr:uid="{0EB83496-E3DE-4CA5-9F27-21400B0666B9}"/>
    <cellStyle name="40% - Énfasis1 8 2 2 2" xfId="5086" xr:uid="{82946FDC-B406-4298-8260-8448CD56FFD8}"/>
    <cellStyle name="40% - Énfasis1 8 2 3" xfId="4904" xr:uid="{819CC9E0-4FE2-4C67-BB75-02F28AE2941E}"/>
    <cellStyle name="40% - Énfasis1 8 3" xfId="4548" xr:uid="{CE1BB646-95D5-4893-9EF6-BBE8B7406318}"/>
    <cellStyle name="40% - Énfasis1 8 3 2" xfId="4995" xr:uid="{7BB275FC-A9A3-4A1F-9238-76F18B53935F}"/>
    <cellStyle name="40% - Énfasis1 8 4" xfId="4813" xr:uid="{59791EBA-88B8-4DDF-8B74-B1A67454FE7B}"/>
    <cellStyle name="40% - Énfasis1 9" xfId="2494" xr:uid="{00000000-0005-0000-0000-0000D6000000}"/>
    <cellStyle name="40% - Énfasis1 9 2" xfId="2495" xr:uid="{00000000-0005-0000-0000-0000D7000000}"/>
    <cellStyle name="40% - Énfasis1 9 2 2" xfId="4691" xr:uid="{8D354BC3-01B7-46F0-86DA-C7E0047E2D2D}"/>
    <cellStyle name="40% - Énfasis1 9 2 2 2" xfId="5099" xr:uid="{4F54351D-8B84-4D0A-9E15-54C7A01ED86D}"/>
    <cellStyle name="40% - Énfasis1 9 2 3" xfId="4917" xr:uid="{6B4D585F-D574-4EEE-B1C8-E6264315A613}"/>
    <cellStyle name="40% - Énfasis1 9 3" xfId="4561" xr:uid="{C6D1DBD9-655D-4A63-A427-700DE2F5629D}"/>
    <cellStyle name="40% - Énfasis1 9 3 2" xfId="5008" xr:uid="{9A0DD65A-F4C0-4D94-A4E2-95D47EC1B959}"/>
    <cellStyle name="40% - Énfasis1 9 4" xfId="4826" xr:uid="{36C5D99C-DED7-448D-B184-493F17A7AEF8}"/>
    <cellStyle name="40% - Énfasis2" xfId="3305" builtinId="35" customBuiltin="1"/>
    <cellStyle name="40% - Énfasis2 10" xfId="2496" xr:uid="{00000000-0005-0000-0000-0000D9000000}"/>
    <cellStyle name="40% - Énfasis2 10 2" xfId="4606" xr:uid="{B448A786-26A6-4F2C-B808-1E261FFACC2B}"/>
    <cellStyle name="40% - Énfasis2 10 2 2" xfId="5053" xr:uid="{E01FA1B5-2A6F-4166-982A-05AA249D285C}"/>
    <cellStyle name="40% - Énfasis2 10 3" xfId="4871" xr:uid="{4A75BD60-B7B2-4ECC-8352-14C8533A4B70}"/>
    <cellStyle name="40% - Énfasis2 10 4" xfId="4213" xr:uid="{88884245-F58B-4672-A6B9-C42DFC7B41C7}"/>
    <cellStyle name="40% - Énfasis2 11" xfId="95" xr:uid="{00000000-0005-0000-0000-0000DA000000}"/>
    <cellStyle name="40% - Énfasis2 11 2" xfId="4387" xr:uid="{513753BA-6E6B-4C21-90BF-FD90159F2F6A}"/>
    <cellStyle name="40% - Énfasis2 11 2 2" xfId="4736" xr:uid="{E3B38D90-8F92-4751-8C35-4EE6FFAA59BF}"/>
    <cellStyle name="40% - Énfasis2 11 3" xfId="4619" xr:uid="{BA5E09D2-443D-43EC-A6D0-746D3A8295B9}"/>
    <cellStyle name="40% - Énfasis2 11 4" xfId="4244" xr:uid="{61610732-E16D-49B3-B5F3-574B194DD077}"/>
    <cellStyle name="40% - Énfasis2 12" xfId="4266" xr:uid="{A9B2D393-7450-4420-83C3-649924FBD683}"/>
    <cellStyle name="40% - Énfasis2 12 2" xfId="4400" xr:uid="{E16A44E4-2514-4CAA-99F0-A98E4F91F7BD}"/>
    <cellStyle name="40% - Énfasis2 12 2 2" xfId="4749" xr:uid="{38049927-5293-44A1-B689-A7610F9FB477}"/>
    <cellStyle name="40% - Énfasis2 12 3" xfId="4632" xr:uid="{1B6367B0-5D5E-455D-A4D0-FCD501149AB4}"/>
    <cellStyle name="40% - Énfasis2 13" xfId="4296" xr:uid="{6417FD2F-53B9-41AC-8B54-86BC4C968FEB}"/>
    <cellStyle name="40% - Énfasis2 14" xfId="4279" xr:uid="{846682FD-9B7A-4ECE-9494-8BD60A2ADFDF}"/>
    <cellStyle name="40% - Énfasis2 14 2" xfId="4645" xr:uid="{3516BF99-7364-46BF-834F-225BF7B4F3E5}"/>
    <cellStyle name="40% - Énfasis2 15" xfId="4413" xr:uid="{64DEC502-D617-47B5-A09E-ADD06D2E57A6}"/>
    <cellStyle name="40% - Énfasis2 16" xfId="4443" xr:uid="{DEF5BAF2-10F3-4902-AA73-1862B0727B62}"/>
    <cellStyle name="40% - Énfasis2 16 2" xfId="4763" xr:uid="{2A9C1620-D1DA-4659-8986-464BD2B2DE8E}"/>
    <cellStyle name="40% - Énfasis2 17" xfId="4465" xr:uid="{BD28A531-86C0-43AA-958B-1232057D338D}"/>
    <cellStyle name="40% - Énfasis2 18" xfId="4497" xr:uid="{DC269BDB-68CF-477C-A1AB-951311CA39AC}"/>
    <cellStyle name="40% - Énfasis2 19" xfId="4480" xr:uid="{2E81B1FF-4B29-4885-978E-AA6B6B1614DA}"/>
    <cellStyle name="40% - Énfasis2 19 2" xfId="4962" xr:uid="{202A2268-5B89-481A-A7F3-8FC919FD2D41}"/>
    <cellStyle name="40% - Énfasis2 2" xfId="233" xr:uid="{00000000-0005-0000-0000-0000DB000000}"/>
    <cellStyle name="40% - Énfasis2 2 2" xfId="234" xr:uid="{00000000-0005-0000-0000-0000DC000000}"/>
    <cellStyle name="40% - Énfasis2 2 2 2" xfId="4373" xr:uid="{5C592D16-399F-48FC-9048-ED1707310484}"/>
    <cellStyle name="40% - Énfasis2 2 2 2 2" xfId="4722" xr:uid="{F795A647-BC42-460A-835C-576B26B91F61}"/>
    <cellStyle name="40% - Énfasis2 2 2 2 2 2" xfId="5130" xr:uid="{1F41F456-85F1-4BA4-B30A-F1EC3A1DE483}"/>
    <cellStyle name="40% - Énfasis2 2 2 2 3" xfId="4948" xr:uid="{97C86AD7-FD67-4207-8A09-5F390EBAF29C}"/>
    <cellStyle name="40% - Énfasis2 2 2 3" xfId="4592" xr:uid="{7DB65C60-C269-4DA2-861F-0ABD18048DD3}"/>
    <cellStyle name="40% - Énfasis2 2 2 3 2" xfId="5039" xr:uid="{7E46A733-5FA9-4FAF-A9BE-6F192812F1D8}"/>
    <cellStyle name="40% - Énfasis2 2 2 4" xfId="4857" xr:uid="{0B604457-DC61-47DB-88A6-EE43F74AA7A2}"/>
    <cellStyle name="40% - Énfasis2 2 2 5" xfId="4195" xr:uid="{D9119B60-F00B-40CF-A296-D7330BBC98C0}"/>
    <cellStyle name="40% - Énfasis2 2 3" xfId="2691" xr:uid="{00000000-0005-0000-0000-0000DD000000}"/>
    <cellStyle name="40% - Énfasis2 2 4" xfId="3957" xr:uid="{4C62FEC4-058D-4F25-83A6-0E5880407D3B}"/>
    <cellStyle name="40% - Énfasis2 20" xfId="4007" xr:uid="{FC373C54-3486-4BE7-AC10-065E5B53F4D5}"/>
    <cellStyle name="40% - Énfasis2 3" xfId="235" xr:uid="{00000000-0005-0000-0000-0000DE000000}"/>
    <cellStyle name="40% - Énfasis2 3 2" xfId="2497" xr:uid="{00000000-0005-0000-0000-0000DF000000}"/>
    <cellStyle name="40% - Énfasis2 3 2 2" xfId="3348" xr:uid="{00000000-0005-0000-0000-0000E0000000}"/>
    <cellStyle name="40% - Énfasis2 3 2 2 2" xfId="4707" xr:uid="{736295E8-3358-40D6-9769-0486656CD47C}"/>
    <cellStyle name="40% - Énfasis2 3 2 2 2 2" xfId="5115" xr:uid="{44004FB2-441F-491F-A18B-81E8AE932C69}"/>
    <cellStyle name="40% - Énfasis2 3 2 2 3" xfId="4933" xr:uid="{BE14D1AA-A1AB-4938-9D5B-92850055B0EB}"/>
    <cellStyle name="40% - Énfasis2 3 2 2 4" xfId="4358" xr:uid="{73C96776-790C-4D41-8C33-28437D095A3A}"/>
    <cellStyle name="40% - Énfasis2 3 2 3" xfId="4577" xr:uid="{1EDD0B52-955F-4481-BD6E-FC15EBE5E662}"/>
    <cellStyle name="40% - Énfasis2 3 2 3 2" xfId="5024" xr:uid="{B8D24C72-917A-4A0D-AEBF-E5E74CA70981}"/>
    <cellStyle name="40% - Énfasis2 3 2 4" xfId="4842" xr:uid="{5088EEBC-6977-442E-AF69-715C212B5FAF}"/>
    <cellStyle name="40% - Énfasis2 3 3" xfId="3684" xr:uid="{00000000-0005-0000-0000-0000E1000000}"/>
    <cellStyle name="40% - Énfasis2 3 3 2" xfId="4661" xr:uid="{A49EBD0A-EABE-4E05-869C-F9FBE42805C2}"/>
    <cellStyle name="40% - Énfasis2 3 3 2 2" xfId="5069" xr:uid="{ECF1C5D9-359D-493A-BBAF-48EC04255734}"/>
    <cellStyle name="40% - Énfasis2 3 3 3" xfId="4887" xr:uid="{4643E935-B7C6-4503-9179-E1F07F7B2243}"/>
    <cellStyle name="40% - Énfasis2 3 3 4" xfId="4336" xr:uid="{F23D88BF-4062-456D-A7CB-289F5F9F561C}"/>
    <cellStyle name="40% - Énfasis2 3 4" xfId="3501" xr:uid="{00000000-0005-0000-0000-0000E2000000}"/>
    <cellStyle name="40% - Énfasis2 3 4 2" xfId="4978" xr:uid="{4A692CB2-3A9B-4959-AF18-354572E1A4EA}"/>
    <cellStyle name="40% - Énfasis2 3 4 3" xfId="4528" xr:uid="{ACF3397E-30F0-4D23-AB9E-AE484D450A25}"/>
    <cellStyle name="40% - Énfasis2 3 5" xfId="4794" xr:uid="{AE5573C0-E7C6-4D0C-B3C1-7F280F17BBFD}"/>
    <cellStyle name="40% - Énfasis2 4" xfId="236" xr:uid="{00000000-0005-0000-0000-0000E3000000}"/>
    <cellStyle name="40% - Énfasis2 4 2" xfId="2498" xr:uid="{00000000-0005-0000-0000-0000E4000000}"/>
    <cellStyle name="40% - Énfasis2 4 2 2" xfId="3349" xr:uid="{00000000-0005-0000-0000-0000E5000000}"/>
    <cellStyle name="40% - Énfasis2 5" xfId="237" xr:uid="{00000000-0005-0000-0000-0000E6000000}"/>
    <cellStyle name="40% - Énfasis2 5 2" xfId="2499" xr:uid="{00000000-0005-0000-0000-0000E7000000}"/>
    <cellStyle name="40% - Énfasis2 6" xfId="238" xr:uid="{00000000-0005-0000-0000-0000E8000000}"/>
    <cellStyle name="40% - Énfasis2 6 2" xfId="2500" xr:uid="{00000000-0005-0000-0000-0000E9000000}"/>
    <cellStyle name="40% - Énfasis2 7" xfId="2501" xr:uid="{00000000-0005-0000-0000-0000EA000000}"/>
    <cellStyle name="40% - Énfasis2 7 2" xfId="2502" xr:uid="{00000000-0005-0000-0000-0000EB000000}"/>
    <cellStyle name="40% - Énfasis2 7 3" xfId="4048" xr:uid="{D46F24E1-10A1-42F1-8A78-341B7232FD9E}"/>
    <cellStyle name="40% - Énfasis2 8" xfId="2503" xr:uid="{00000000-0005-0000-0000-0000EC000000}"/>
    <cellStyle name="40% - Énfasis2 8 2" xfId="2504" xr:uid="{00000000-0005-0000-0000-0000ED000000}"/>
    <cellStyle name="40% - Énfasis2 8 2 2" xfId="4680" xr:uid="{5F302710-1337-4E9D-BDAD-1DDC1753CB8F}"/>
    <cellStyle name="40% - Énfasis2 8 2 2 2" xfId="5088" xr:uid="{18E23DEC-6843-45D2-9368-A27961FFC79D}"/>
    <cellStyle name="40% - Énfasis2 8 2 3" xfId="4906" xr:uid="{2B3CFD16-0D7C-4842-A01A-D9D9B773E2B2}"/>
    <cellStyle name="40% - Énfasis2 8 3" xfId="4550" xr:uid="{196AE4E3-3F79-4176-BD6F-72C71ED3D0FD}"/>
    <cellStyle name="40% - Énfasis2 8 3 2" xfId="4997" xr:uid="{73E4AAF5-6C4F-4BBB-BB54-57097908DD09}"/>
    <cellStyle name="40% - Énfasis2 8 4" xfId="4815" xr:uid="{2856B94C-6381-4CD5-A204-16E4EDEB2ECC}"/>
    <cellStyle name="40% - Énfasis2 9" xfId="2505" xr:uid="{00000000-0005-0000-0000-0000EE000000}"/>
    <cellStyle name="40% - Énfasis2 9 2" xfId="2506" xr:uid="{00000000-0005-0000-0000-0000EF000000}"/>
    <cellStyle name="40% - Énfasis2 9 2 2" xfId="4693" xr:uid="{EBA3F248-9920-4CC4-884E-73C4F9445D94}"/>
    <cellStyle name="40% - Énfasis2 9 2 2 2" xfId="5101" xr:uid="{24F696FF-08EE-442C-8195-C66F05B8A11D}"/>
    <cellStyle name="40% - Énfasis2 9 2 3" xfId="4919" xr:uid="{700A56A0-633A-4426-9D98-98993A1ED391}"/>
    <cellStyle name="40% - Énfasis2 9 3" xfId="4563" xr:uid="{9B69BB67-4639-4EDD-8B36-0FA821DA6985}"/>
    <cellStyle name="40% - Énfasis2 9 3 2" xfId="5010" xr:uid="{5754AAD5-6741-435A-831E-2F372351AC0E}"/>
    <cellStyle name="40% - Énfasis2 9 4" xfId="4828" xr:uid="{53C3378A-6154-4C9F-ACB5-9092B88B9247}"/>
    <cellStyle name="40% - Énfasis3" xfId="3308" builtinId="39" customBuiltin="1"/>
    <cellStyle name="40% - Énfasis3 10" xfId="2507" xr:uid="{00000000-0005-0000-0000-0000F1000000}"/>
    <cellStyle name="40% - Énfasis3 10 2" xfId="4608" xr:uid="{6D66CD36-0260-4452-9383-751E6A46555B}"/>
    <cellStyle name="40% - Énfasis3 10 2 2" xfId="5055" xr:uid="{E6FD6FF8-7C6E-42BA-8197-CD378BABDC3B}"/>
    <cellStyle name="40% - Énfasis3 10 3" xfId="4873" xr:uid="{5E10BEE4-97D3-40DD-A2EF-D1314878ECEE}"/>
    <cellStyle name="40% - Énfasis3 10 4" xfId="4215" xr:uid="{95DB9170-BE6C-40E8-BE52-7A2C31BD49FB}"/>
    <cellStyle name="40% - Énfasis3 11" xfId="96" xr:uid="{00000000-0005-0000-0000-0000F2000000}"/>
    <cellStyle name="40% - Énfasis3 11 2" xfId="4389" xr:uid="{8B180F4B-D2D0-4A9D-8A42-7E4751DD0154}"/>
    <cellStyle name="40% - Énfasis3 11 2 2" xfId="4738" xr:uid="{ECFAF9AC-4410-4D68-9E26-037D767C5148}"/>
    <cellStyle name="40% - Énfasis3 11 3" xfId="4621" xr:uid="{FD13444F-1BA2-4CAB-A953-4F9D10BA81E2}"/>
    <cellStyle name="40% - Énfasis3 11 4" xfId="4248" xr:uid="{87F6220A-84F1-416E-9A2F-24C98AD24035}"/>
    <cellStyle name="40% - Énfasis3 12" xfId="4268" xr:uid="{6ACE1748-9B6A-4077-B452-E02AA7410C41}"/>
    <cellStyle name="40% - Énfasis3 12 2" xfId="4402" xr:uid="{EB813BC9-45CF-4570-9DDA-67E159C737FF}"/>
    <cellStyle name="40% - Énfasis3 12 2 2" xfId="4751" xr:uid="{F4FCF25D-38CA-4359-BD52-8A74E40FDA83}"/>
    <cellStyle name="40% - Énfasis3 12 3" xfId="4634" xr:uid="{D55DFC39-AD85-4BDA-BE71-AA7F0489F310}"/>
    <cellStyle name="40% - Énfasis3 13" xfId="4297" xr:uid="{613BB76A-8EA8-49C8-A116-6FD9846C1E8C}"/>
    <cellStyle name="40% - Énfasis3 14" xfId="4281" xr:uid="{ACB68C02-8DAC-4ED0-B8D2-F8EA6C3016A5}"/>
    <cellStyle name="40% - Énfasis3 14 2" xfId="4647" xr:uid="{11CC91C6-6E6A-46FE-A4A3-80EACB726F7D}"/>
    <cellStyle name="40% - Énfasis3 15" xfId="4415" xr:uid="{495F4A8D-9DA0-4872-9133-6C80EC27EA37}"/>
    <cellStyle name="40% - Énfasis3 16" xfId="4447" xr:uid="{58143B69-09AB-4865-A5F4-88C155C2AD89}"/>
    <cellStyle name="40% - Énfasis3 16 2" xfId="4765" xr:uid="{46964D5A-42DD-4BEF-9A58-5136B1700E1E}"/>
    <cellStyle name="40% - Énfasis3 17" xfId="4467" xr:uid="{8FF6688C-E351-4985-967D-D95484356C52}"/>
    <cellStyle name="40% - Énfasis3 18" xfId="4498" xr:uid="{C5C54DC5-F1BB-44CA-A63F-A3CE735E086E}"/>
    <cellStyle name="40% - Énfasis3 19" xfId="4482" xr:uid="{8472C4FC-92F7-4928-B8B6-77143826EE1D}"/>
    <cellStyle name="40% - Énfasis3 19 2" xfId="4964" xr:uid="{37A0E7B8-0A54-41DB-9E7F-39A50D8DAC64}"/>
    <cellStyle name="40% - Énfasis3 2" xfId="239" xr:uid="{00000000-0005-0000-0000-0000F3000000}"/>
    <cellStyle name="40% - Énfasis3 2 2" xfId="240" xr:uid="{00000000-0005-0000-0000-0000F4000000}"/>
    <cellStyle name="40% - Énfasis3 2 2 2" xfId="3350" xr:uid="{00000000-0005-0000-0000-0000F5000000}"/>
    <cellStyle name="40% - Énfasis3 2 2 2 2" xfId="4724" xr:uid="{242DA318-2680-4D0E-9CA1-EC3AED843410}"/>
    <cellStyle name="40% - Énfasis3 2 2 2 2 2" xfId="5132" xr:uid="{5C6C126F-9C92-4B7F-B6B9-E2FA4AB73032}"/>
    <cellStyle name="40% - Énfasis3 2 2 2 3" xfId="4950" xr:uid="{02FABB60-B972-4B2C-BA4D-33F99DEF5524}"/>
    <cellStyle name="40% - Énfasis3 2 2 2 4" xfId="4375" xr:uid="{F06D0B14-2A85-4710-AFD6-4225CB474FB6}"/>
    <cellStyle name="40% - Énfasis3 2 2 3" xfId="4594" xr:uid="{9DB29605-9FEA-46CD-BC0A-50BE4FB9327B}"/>
    <cellStyle name="40% - Énfasis3 2 2 3 2" xfId="5041" xr:uid="{0720E725-4F8D-4013-AD50-2E8E30E037BB}"/>
    <cellStyle name="40% - Énfasis3 2 2 4" xfId="4859" xr:uid="{B0EA1454-2368-4EA0-BB64-2AC5EB661B65}"/>
    <cellStyle name="40% - Énfasis3 2 2 5" xfId="4197" xr:uid="{2301C673-0D48-447F-98C6-7CE4DB678D26}"/>
    <cellStyle name="40% - Énfasis3 2 3" xfId="2692" xr:uid="{00000000-0005-0000-0000-0000F6000000}"/>
    <cellStyle name="40% - Énfasis3 2 3 2" xfId="3351" xr:uid="{00000000-0005-0000-0000-0000F7000000}"/>
    <cellStyle name="40% - Énfasis3 2 4" xfId="3503" xr:uid="{00000000-0005-0000-0000-0000F8000000}"/>
    <cellStyle name="40% - Énfasis3 2 5" xfId="3958" xr:uid="{571EFC17-55A4-4047-93C2-6D3D1F05A2F1}"/>
    <cellStyle name="40% - Énfasis3 20" xfId="4008" xr:uid="{244D09C4-07C6-4586-93D3-9B2F1F8360E1}"/>
    <cellStyle name="40% - Énfasis3 3" xfId="241" xr:uid="{00000000-0005-0000-0000-0000F9000000}"/>
    <cellStyle name="40% - Énfasis3 3 2" xfId="2508" xr:uid="{00000000-0005-0000-0000-0000FA000000}"/>
    <cellStyle name="40% - Énfasis3 3 2 2" xfId="3352" xr:uid="{00000000-0005-0000-0000-0000FB000000}"/>
    <cellStyle name="40% - Énfasis3 3 2 2 2" xfId="4709" xr:uid="{581F8408-3778-4294-8C56-12AFBCC11D5C}"/>
    <cellStyle name="40% - Énfasis3 3 2 2 2 2" xfId="5117" xr:uid="{6B61A08E-8755-4107-B6FB-5D04BFDB41EE}"/>
    <cellStyle name="40% - Énfasis3 3 2 2 3" xfId="4935" xr:uid="{2AFBF379-2F2A-4F94-8721-0253F3C016E1}"/>
    <cellStyle name="40% - Énfasis3 3 2 2 4" xfId="4360" xr:uid="{BA505466-16CC-47C6-ACE4-FB4C5611E53F}"/>
    <cellStyle name="40% - Énfasis3 3 2 3" xfId="4579" xr:uid="{63C0EC47-899E-4E19-BDE1-FCDE180C35FD}"/>
    <cellStyle name="40% - Énfasis3 3 2 3 2" xfId="5026" xr:uid="{37DEA659-3135-4668-A302-10249F3106FB}"/>
    <cellStyle name="40% - Énfasis3 3 2 4" xfId="4844" xr:uid="{C5BD18C1-024B-45AF-BED2-204FE146AECE}"/>
    <cellStyle name="40% - Énfasis3 3 3" xfId="3683" xr:uid="{00000000-0005-0000-0000-0000FC000000}"/>
    <cellStyle name="40% - Énfasis3 3 3 2" xfId="4662" xr:uid="{673AEFDA-6FA5-4A50-A965-75FBD8F3D82A}"/>
    <cellStyle name="40% - Énfasis3 3 3 2 2" xfId="5070" xr:uid="{49754A7A-1E61-4241-B328-1A256D75FAF4}"/>
    <cellStyle name="40% - Énfasis3 3 3 3" xfId="4888" xr:uid="{390BB1D5-1C8B-46FD-A85B-7257B29F00E1}"/>
    <cellStyle name="40% - Énfasis3 3 3 4" xfId="4337" xr:uid="{9F3558C0-9B61-4C74-B08B-CE46DF0DDF69}"/>
    <cellStyle name="40% - Énfasis3 3 4" xfId="3502" xr:uid="{00000000-0005-0000-0000-0000FD000000}"/>
    <cellStyle name="40% - Énfasis3 3 4 2" xfId="4979" xr:uid="{0B0AF645-2C40-4620-A37E-313974A07D5B}"/>
    <cellStyle name="40% - Énfasis3 3 4 3" xfId="4529" xr:uid="{A4A5AE73-AF18-4A5C-90A0-378AE4A9489A}"/>
    <cellStyle name="40% - Énfasis3 3 5" xfId="4795" xr:uid="{6E36B1FD-C2FD-4DF1-BAF8-9B7DE4DB45C8}"/>
    <cellStyle name="40% - Énfasis3 4" xfId="242" xr:uid="{00000000-0005-0000-0000-0000FE000000}"/>
    <cellStyle name="40% - Énfasis3 4 2" xfId="2509" xr:uid="{00000000-0005-0000-0000-0000FF000000}"/>
    <cellStyle name="40% - Énfasis3 4 2 2" xfId="3353" xr:uid="{00000000-0005-0000-0000-000000010000}"/>
    <cellStyle name="40% - Énfasis3 5" xfId="243" xr:uid="{00000000-0005-0000-0000-000001010000}"/>
    <cellStyle name="40% - Énfasis3 5 2" xfId="2510" xr:uid="{00000000-0005-0000-0000-000002010000}"/>
    <cellStyle name="40% - Énfasis3 5 2 2" xfId="3354" xr:uid="{00000000-0005-0000-0000-000003010000}"/>
    <cellStyle name="40% - Énfasis3 6" xfId="244" xr:uid="{00000000-0005-0000-0000-000004010000}"/>
    <cellStyle name="40% - Énfasis3 6 2" xfId="2511" xr:uid="{00000000-0005-0000-0000-000005010000}"/>
    <cellStyle name="40% - Énfasis3 6 2 2" xfId="3355" xr:uid="{00000000-0005-0000-0000-000006010000}"/>
    <cellStyle name="40% - Énfasis3 7" xfId="2512" xr:uid="{00000000-0005-0000-0000-000007010000}"/>
    <cellStyle name="40% - Énfasis3 7 2" xfId="2513" xr:uid="{00000000-0005-0000-0000-000008010000}"/>
    <cellStyle name="40% - Énfasis3 7 3" xfId="4049" xr:uid="{0D41823C-53C7-4E8C-A951-16B01BC02849}"/>
    <cellStyle name="40% - Énfasis3 8" xfId="2514" xr:uid="{00000000-0005-0000-0000-000009010000}"/>
    <cellStyle name="40% - Énfasis3 8 2" xfId="2515" xr:uid="{00000000-0005-0000-0000-00000A010000}"/>
    <cellStyle name="40% - Énfasis3 8 2 2" xfId="4682" xr:uid="{3C624B5B-352C-458F-8988-E18490201025}"/>
    <cellStyle name="40% - Énfasis3 8 2 2 2" xfId="5090" xr:uid="{745B48D1-8A54-4DB6-B826-2332D56D7127}"/>
    <cellStyle name="40% - Énfasis3 8 2 3" xfId="4908" xr:uid="{F4913C06-0CBA-4D17-B2CE-61ED551DC193}"/>
    <cellStyle name="40% - Énfasis3 8 3" xfId="4552" xr:uid="{0976036C-47BB-4CE8-8450-6216B488DA0C}"/>
    <cellStyle name="40% - Énfasis3 8 3 2" xfId="4999" xr:uid="{444F9F15-A0E0-4F87-AC66-387CA4EE1AC3}"/>
    <cellStyle name="40% - Énfasis3 8 4" xfId="4817" xr:uid="{BA8D9F20-5738-4DAD-9931-3BED17C506F2}"/>
    <cellStyle name="40% - Énfasis3 9" xfId="2516" xr:uid="{00000000-0005-0000-0000-00000B010000}"/>
    <cellStyle name="40% - Énfasis3 9 2" xfId="2517" xr:uid="{00000000-0005-0000-0000-00000C010000}"/>
    <cellStyle name="40% - Énfasis3 9 2 2" xfId="4695" xr:uid="{D283863A-F0BC-4247-8CC8-FDD30DA340F7}"/>
    <cellStyle name="40% - Énfasis3 9 2 2 2" xfId="5103" xr:uid="{61C6A09A-287D-4EEB-AA29-885B3EC771F5}"/>
    <cellStyle name="40% - Énfasis3 9 2 3" xfId="4921" xr:uid="{7918F54A-95E5-4C60-8852-D4BF1AEBFB90}"/>
    <cellStyle name="40% - Énfasis3 9 3" xfId="4565" xr:uid="{0E6656C7-84CD-49AF-96D1-51DF7FF7DAF7}"/>
    <cellStyle name="40% - Énfasis3 9 3 2" xfId="5012" xr:uid="{6DFF2309-EE62-4795-848F-500AB37C299F}"/>
    <cellStyle name="40% - Énfasis3 9 4" xfId="4830" xr:uid="{FC53A8E0-DA86-441D-B08F-95283F7A346A}"/>
    <cellStyle name="40% - Énfasis4" xfId="3311" builtinId="43" customBuiltin="1"/>
    <cellStyle name="40% - Énfasis4 10" xfId="2518" xr:uid="{00000000-0005-0000-0000-00000E010000}"/>
    <cellStyle name="40% - Énfasis4 10 2" xfId="4610" xr:uid="{24CC5967-9242-40D7-9F90-4E8F55F7CEA8}"/>
    <cellStyle name="40% - Énfasis4 10 2 2" xfId="5057" xr:uid="{3FB425F0-4E42-4B6D-8813-17A5B55ED6DD}"/>
    <cellStyle name="40% - Énfasis4 10 3" xfId="4875" xr:uid="{FEA3E6EC-6F52-4747-8576-B2CEE8AC6C81}"/>
    <cellStyle name="40% - Énfasis4 10 4" xfId="4217" xr:uid="{67B7E1C9-3379-4E02-949A-DD995779B593}"/>
    <cellStyle name="40% - Énfasis4 11" xfId="97" xr:uid="{00000000-0005-0000-0000-00000F010000}"/>
    <cellStyle name="40% - Énfasis4 11 2" xfId="4391" xr:uid="{19027D7F-7AB3-4EA9-8EEE-02CEE808B817}"/>
    <cellStyle name="40% - Énfasis4 11 2 2" xfId="4740" xr:uid="{E372F86B-99B5-4FA6-A680-89525AB91727}"/>
    <cellStyle name="40% - Énfasis4 11 3" xfId="4623" xr:uid="{3DBB742D-EEDF-4C8C-A7DB-609C4C48BBE4}"/>
    <cellStyle name="40% - Énfasis4 11 4" xfId="4252" xr:uid="{BC6F57A3-EFDA-437B-8B39-055D0001AA55}"/>
    <cellStyle name="40% - Énfasis4 12" xfId="4270" xr:uid="{8DE38A62-9388-4256-97FD-F30A0A0E8C3F}"/>
    <cellStyle name="40% - Énfasis4 12 2" xfId="4404" xr:uid="{5E9CADF5-4165-4567-B922-19B8104817DB}"/>
    <cellStyle name="40% - Énfasis4 12 2 2" xfId="4753" xr:uid="{285AC495-07D3-418F-A2C2-915178B813BB}"/>
    <cellStyle name="40% - Énfasis4 12 3" xfId="4636" xr:uid="{774A609C-CD11-4C04-AE39-31930AF3BB10}"/>
    <cellStyle name="40% - Énfasis4 13" xfId="4298" xr:uid="{B906C36D-B366-4D7C-A456-745C4F22ECB1}"/>
    <cellStyle name="40% - Énfasis4 14" xfId="4283" xr:uid="{A401CAF4-BF99-4491-8A0D-F905AF7B9242}"/>
    <cellStyle name="40% - Énfasis4 14 2" xfId="4649" xr:uid="{54B5BFB1-5111-4957-97D4-C3655DCF3782}"/>
    <cellStyle name="40% - Énfasis4 15" xfId="4417" xr:uid="{3AF9991D-B4BD-48AA-A4E8-BC12021FB0A4}"/>
    <cellStyle name="40% - Énfasis4 16" xfId="4451" xr:uid="{5562B5CC-8C56-4A89-A140-B263CB76C005}"/>
    <cellStyle name="40% - Énfasis4 16 2" xfId="4767" xr:uid="{D4DF2A8C-3889-4DAE-8889-ECC25B2B639E}"/>
    <cellStyle name="40% - Énfasis4 17" xfId="4469" xr:uid="{C13ACBA2-5B93-4427-B92A-E0E451B36623}"/>
    <cellStyle name="40% - Énfasis4 18" xfId="4499" xr:uid="{F5C04AC6-F25F-4A91-BCF8-6492E416801A}"/>
    <cellStyle name="40% - Énfasis4 19" xfId="4484" xr:uid="{2299A479-F0F2-49C0-80FE-3700CB0B1279}"/>
    <cellStyle name="40% - Énfasis4 19 2" xfId="4966" xr:uid="{DD20B2CD-4E64-42EF-BF2A-032ED5502C61}"/>
    <cellStyle name="40% - Énfasis4 2" xfId="245" xr:uid="{00000000-0005-0000-0000-000010010000}"/>
    <cellStyle name="40% - Énfasis4 2 2" xfId="246" xr:uid="{00000000-0005-0000-0000-000011010000}"/>
    <cellStyle name="40% - Énfasis4 2 2 2" xfId="4377" xr:uid="{AC2643E0-CAD1-4D35-8D92-B04677E0B790}"/>
    <cellStyle name="40% - Énfasis4 2 2 2 2" xfId="4726" xr:uid="{6389EE37-7DD1-4C80-B343-1E8910CF4780}"/>
    <cellStyle name="40% - Énfasis4 2 2 2 2 2" xfId="5134" xr:uid="{73CEF174-75E7-4401-BB2B-6227A87C4074}"/>
    <cellStyle name="40% - Énfasis4 2 2 2 3" xfId="4952" xr:uid="{90C13859-B669-4889-BFE9-CB83940EC413}"/>
    <cellStyle name="40% - Énfasis4 2 2 3" xfId="4596" xr:uid="{19231A23-6939-45FE-8ECF-7FA6E4D83B08}"/>
    <cellStyle name="40% - Énfasis4 2 2 3 2" xfId="5043" xr:uid="{4230EBB6-C956-4471-B8B9-4AA416080657}"/>
    <cellStyle name="40% - Énfasis4 2 2 4" xfId="4861" xr:uid="{0A2884E1-FB7E-4D8D-B9B7-22AEAC081E96}"/>
    <cellStyle name="40% - Énfasis4 2 2 5" xfId="4199" xr:uid="{EB62507E-AA9F-404A-B60B-E751BC6D6AD0}"/>
    <cellStyle name="40% - Énfasis4 2 3" xfId="2693" xr:uid="{00000000-0005-0000-0000-000012010000}"/>
    <cellStyle name="40% - Énfasis4 2 4" xfId="3959" xr:uid="{5FDCAD6D-DF5C-4F58-93BF-43EF2702DF6D}"/>
    <cellStyle name="40% - Énfasis4 20" xfId="4009" xr:uid="{55E5C01A-8730-48A5-9C4F-E7D38AACF25F}"/>
    <cellStyle name="40% - Énfasis4 3" xfId="247" xr:uid="{00000000-0005-0000-0000-000013010000}"/>
    <cellStyle name="40% - Énfasis4 3 2" xfId="2519" xr:uid="{00000000-0005-0000-0000-000014010000}"/>
    <cellStyle name="40% - Énfasis4 3 2 2" xfId="3356" xr:uid="{00000000-0005-0000-0000-000015010000}"/>
    <cellStyle name="40% - Énfasis4 3 2 2 2" xfId="4711" xr:uid="{F8E3FC75-B723-43C1-9808-D58D98090774}"/>
    <cellStyle name="40% - Énfasis4 3 2 2 2 2" xfId="5119" xr:uid="{B58124F1-8CEA-4934-AF56-80F37C4EA643}"/>
    <cellStyle name="40% - Énfasis4 3 2 2 3" xfId="4937" xr:uid="{4BE79078-6161-466C-896A-4FA3319A099F}"/>
    <cellStyle name="40% - Énfasis4 3 2 2 4" xfId="4362" xr:uid="{C7F01A90-1627-4F56-A6C0-E4CD91ABA7EB}"/>
    <cellStyle name="40% - Énfasis4 3 2 3" xfId="4581" xr:uid="{8EEA4CE7-F49D-448E-B40F-8DBA14B78461}"/>
    <cellStyle name="40% - Énfasis4 3 2 3 2" xfId="5028" xr:uid="{2BE2598A-F23B-4E66-AD6B-1FFCF4B1CC95}"/>
    <cellStyle name="40% - Énfasis4 3 2 4" xfId="4846" xr:uid="{5AAA7AE9-817B-4A82-A6B3-5621918ADED8}"/>
    <cellStyle name="40% - Énfasis4 3 3" xfId="3682" xr:uid="{00000000-0005-0000-0000-000016010000}"/>
    <cellStyle name="40% - Énfasis4 3 3 2" xfId="4663" xr:uid="{6C4D2750-37AE-4F70-A27B-BE9862FADE2D}"/>
    <cellStyle name="40% - Énfasis4 3 3 2 2" xfId="5071" xr:uid="{CE41EFE4-64EF-4E3A-8DF2-463D5D1D0476}"/>
    <cellStyle name="40% - Énfasis4 3 3 3" xfId="4889" xr:uid="{4883669B-14EC-4017-99D7-8CCE55EC556A}"/>
    <cellStyle name="40% - Énfasis4 3 3 4" xfId="4338" xr:uid="{E56FE60E-89AC-401B-8034-7079ABDA5F3A}"/>
    <cellStyle name="40% - Énfasis4 3 4" xfId="3504" xr:uid="{00000000-0005-0000-0000-000017010000}"/>
    <cellStyle name="40% - Énfasis4 3 4 2" xfId="4980" xr:uid="{E027C503-E7D2-485B-89C7-9185F060E611}"/>
    <cellStyle name="40% - Énfasis4 3 4 3" xfId="4530" xr:uid="{19A70399-3BB1-40DA-AA32-12067B6BD463}"/>
    <cellStyle name="40% - Énfasis4 3 5" xfId="4796" xr:uid="{CB874123-6E00-4159-94E2-D33CFAF36934}"/>
    <cellStyle name="40% - Énfasis4 4" xfId="248" xr:uid="{00000000-0005-0000-0000-000018010000}"/>
    <cellStyle name="40% - Énfasis4 4 2" xfId="2520" xr:uid="{00000000-0005-0000-0000-000019010000}"/>
    <cellStyle name="40% - Énfasis4 4 2 2" xfId="3357" xr:uid="{00000000-0005-0000-0000-00001A010000}"/>
    <cellStyle name="40% - Énfasis4 5" xfId="249" xr:uid="{00000000-0005-0000-0000-00001B010000}"/>
    <cellStyle name="40% - Énfasis4 5 2" xfId="2521" xr:uid="{00000000-0005-0000-0000-00001C010000}"/>
    <cellStyle name="40% - Énfasis4 6" xfId="250" xr:uid="{00000000-0005-0000-0000-00001D010000}"/>
    <cellStyle name="40% - Énfasis4 6 2" xfId="2522" xr:uid="{00000000-0005-0000-0000-00001E010000}"/>
    <cellStyle name="40% - Énfasis4 7" xfId="2523" xr:uid="{00000000-0005-0000-0000-00001F010000}"/>
    <cellStyle name="40% - Énfasis4 7 2" xfId="2524" xr:uid="{00000000-0005-0000-0000-000020010000}"/>
    <cellStyle name="40% - Énfasis4 7 3" xfId="4050" xr:uid="{38444190-C675-4A63-BFCB-6FF38D8174CF}"/>
    <cellStyle name="40% - Énfasis4 8" xfId="2525" xr:uid="{00000000-0005-0000-0000-000021010000}"/>
    <cellStyle name="40% - Énfasis4 8 2" xfId="2526" xr:uid="{00000000-0005-0000-0000-000022010000}"/>
    <cellStyle name="40% - Énfasis4 8 2 2" xfId="4684" xr:uid="{07ED4C47-46B7-4357-B11E-F06EA99CC2CE}"/>
    <cellStyle name="40% - Énfasis4 8 2 2 2" xfId="5092" xr:uid="{45203925-6F3D-432A-98F3-878B706690D3}"/>
    <cellStyle name="40% - Énfasis4 8 2 3" xfId="4910" xr:uid="{89F048F8-4542-470B-B862-786FCC90DF47}"/>
    <cellStyle name="40% - Énfasis4 8 3" xfId="4554" xr:uid="{B5A20DD2-C57D-4D0F-8A04-F32A97CC50A2}"/>
    <cellStyle name="40% - Énfasis4 8 3 2" xfId="5001" xr:uid="{DF58DE7C-3EC0-4520-B523-0E8135082D92}"/>
    <cellStyle name="40% - Énfasis4 8 4" xfId="4819" xr:uid="{F7835F3C-EC89-44CC-A09D-4635804C6891}"/>
    <cellStyle name="40% - Énfasis4 9" xfId="2527" xr:uid="{00000000-0005-0000-0000-000023010000}"/>
    <cellStyle name="40% - Énfasis4 9 2" xfId="2528" xr:uid="{00000000-0005-0000-0000-000024010000}"/>
    <cellStyle name="40% - Énfasis4 9 2 2" xfId="4697" xr:uid="{E51B035C-AD1A-4D54-90C1-C9847929DC4D}"/>
    <cellStyle name="40% - Énfasis4 9 2 2 2" xfId="5105" xr:uid="{50D0E06C-2F04-4938-9BE2-25D01299A4BB}"/>
    <cellStyle name="40% - Énfasis4 9 2 3" xfId="4923" xr:uid="{80993BE1-555A-41E3-8ED1-D10E6BDCD94F}"/>
    <cellStyle name="40% - Énfasis4 9 3" xfId="4567" xr:uid="{EB8514C7-4C32-4C37-A80A-69D2C25434C4}"/>
    <cellStyle name="40% - Énfasis4 9 3 2" xfId="5014" xr:uid="{01B3951D-87E6-4F1C-8F3C-CECAA850DA85}"/>
    <cellStyle name="40% - Énfasis4 9 4" xfId="4832" xr:uid="{F6EFDD57-9031-4FE9-8977-30B54878D6BD}"/>
    <cellStyle name="40% - Énfasis5" xfId="3314" builtinId="47" customBuiltin="1"/>
    <cellStyle name="40% - Énfasis5 10" xfId="2529" xr:uid="{00000000-0005-0000-0000-000026010000}"/>
    <cellStyle name="40% - Énfasis5 10 2" xfId="4612" xr:uid="{5AB378CF-7709-4CFF-B763-AE5F5808FB94}"/>
    <cellStyle name="40% - Énfasis5 10 2 2" xfId="5059" xr:uid="{64CD3968-9470-4654-B69B-8BBAA94105F8}"/>
    <cellStyle name="40% - Énfasis5 10 3" xfId="4877" xr:uid="{6978D1DD-90F5-4567-9A3A-5C3123AA453F}"/>
    <cellStyle name="40% - Énfasis5 10 4" xfId="4219" xr:uid="{8988AFFD-2973-4DCC-9B39-BDA014FC1913}"/>
    <cellStyle name="40% - Énfasis5 11" xfId="98" xr:uid="{00000000-0005-0000-0000-000027010000}"/>
    <cellStyle name="40% - Énfasis5 11 2" xfId="4393" xr:uid="{4E256989-9B79-4DA6-B2A2-695948176F03}"/>
    <cellStyle name="40% - Énfasis5 11 2 2" xfId="4742" xr:uid="{E8A4D490-1517-4011-8536-06C88436AE4E}"/>
    <cellStyle name="40% - Énfasis5 11 3" xfId="4625" xr:uid="{7FCCDD68-A4C7-4979-A2CE-694DC18F304D}"/>
    <cellStyle name="40% - Énfasis5 11 4" xfId="4256" xr:uid="{F9EE4D28-13BD-414D-92F2-723D25FC9510}"/>
    <cellStyle name="40% - Énfasis5 12" xfId="4272" xr:uid="{07905699-B638-4D63-BD67-A2BB19866925}"/>
    <cellStyle name="40% - Énfasis5 12 2" xfId="4406" xr:uid="{080BD477-E7DB-426B-ADC5-46635749A045}"/>
    <cellStyle name="40% - Énfasis5 12 2 2" xfId="4755" xr:uid="{B1271B40-8575-40D9-A9FC-B557C4B1D719}"/>
    <cellStyle name="40% - Énfasis5 12 3" xfId="4638" xr:uid="{F89EA882-FF32-463A-8280-DB229123F0DA}"/>
    <cellStyle name="40% - Énfasis5 13" xfId="4299" xr:uid="{36D90443-69B1-4531-B995-D1978AE62AA2}"/>
    <cellStyle name="40% - Énfasis5 14" xfId="4285" xr:uid="{39FFD626-8109-4BDA-8E1B-72A05EED7CA7}"/>
    <cellStyle name="40% - Énfasis5 14 2" xfId="4651" xr:uid="{CEDFC0F7-6C86-409B-BE96-887A8D008431}"/>
    <cellStyle name="40% - Énfasis5 15" xfId="4419" xr:uid="{13D0CAED-241A-4BC9-8838-81505A041EBB}"/>
    <cellStyle name="40% - Énfasis5 16" xfId="4455" xr:uid="{B74D12A3-6D93-418C-8067-68EB61E1FF23}"/>
    <cellStyle name="40% - Énfasis5 16 2" xfId="4769" xr:uid="{FCAD701C-F47F-459D-B305-BE2BA5DCC93C}"/>
    <cellStyle name="40% - Énfasis5 17" xfId="4471" xr:uid="{9BEDD001-6B9A-4809-BF38-346830CB89A0}"/>
    <cellStyle name="40% - Énfasis5 18" xfId="4500" xr:uid="{F9E7173B-4628-426F-84A6-48B12208107D}"/>
    <cellStyle name="40% - Énfasis5 19" xfId="4486" xr:uid="{D93C8E9F-C03D-4BB5-8CBA-E2681EDC2AD4}"/>
    <cellStyle name="40% - Énfasis5 19 2" xfId="4968" xr:uid="{15A9B5A1-05AF-488E-AB67-00C9D7DECFA0}"/>
    <cellStyle name="40% - Énfasis5 2" xfId="251" xr:uid="{00000000-0005-0000-0000-000028010000}"/>
    <cellStyle name="40% - Énfasis5 2 2" xfId="252" xr:uid="{00000000-0005-0000-0000-000029010000}"/>
    <cellStyle name="40% - Énfasis5 2 2 2" xfId="4379" xr:uid="{F8536AD6-71FE-422D-AA37-6E3E7A3B71AE}"/>
    <cellStyle name="40% - Énfasis5 2 2 2 2" xfId="4728" xr:uid="{1D206D42-5673-4A35-8088-41DBFE173A05}"/>
    <cellStyle name="40% - Énfasis5 2 2 2 2 2" xfId="5136" xr:uid="{8D2297AB-D68B-4751-A045-D2EA1387CE33}"/>
    <cellStyle name="40% - Énfasis5 2 2 2 3" xfId="4954" xr:uid="{7C6020CD-60F7-4BFA-B4D1-49A0A14BEDDA}"/>
    <cellStyle name="40% - Énfasis5 2 2 3" xfId="4598" xr:uid="{8AE39FAC-4A0A-495F-AFF2-4E825118E9DC}"/>
    <cellStyle name="40% - Énfasis5 2 2 3 2" xfId="5045" xr:uid="{EBE574B9-17CD-4A18-9597-079C0D972C5F}"/>
    <cellStyle name="40% - Énfasis5 2 2 4" xfId="4863" xr:uid="{6228549A-17FB-4668-B7D8-A491A0E2DFAF}"/>
    <cellStyle name="40% - Énfasis5 2 2 5" xfId="4201" xr:uid="{9A3F5511-E313-44FE-B0DE-A1E667DFCBE8}"/>
    <cellStyle name="40% - Énfasis5 2 3" xfId="2694" xr:uid="{00000000-0005-0000-0000-00002A010000}"/>
    <cellStyle name="40% - Énfasis5 2 4" xfId="3960" xr:uid="{49A07EBB-018D-44BD-AFFB-92BFF4B244F5}"/>
    <cellStyle name="40% - Énfasis5 20" xfId="4010" xr:uid="{D0FC5D6F-7C83-42E2-B25C-6B06CDDB8C01}"/>
    <cellStyle name="40% - Énfasis5 3" xfId="253" xr:uid="{00000000-0005-0000-0000-00002B010000}"/>
    <cellStyle name="40% - Énfasis5 3 2" xfId="2530" xr:uid="{00000000-0005-0000-0000-00002C010000}"/>
    <cellStyle name="40% - Énfasis5 3 2 2" xfId="3358" xr:uid="{00000000-0005-0000-0000-00002D010000}"/>
    <cellStyle name="40% - Énfasis5 3 2 2 2" xfId="4713" xr:uid="{5C3D991B-8D43-4D30-BE0F-00EA078DFFCA}"/>
    <cellStyle name="40% - Énfasis5 3 2 2 2 2" xfId="5121" xr:uid="{5C18ED1B-810D-4443-9D26-9BC23E70B059}"/>
    <cellStyle name="40% - Énfasis5 3 2 2 3" xfId="4939" xr:uid="{F001BD56-C346-4D78-A847-5D15E88F9F36}"/>
    <cellStyle name="40% - Énfasis5 3 2 2 4" xfId="4364" xr:uid="{6195C271-D878-4C33-B44E-D37F145534CA}"/>
    <cellStyle name="40% - Énfasis5 3 2 3" xfId="4583" xr:uid="{83F333A2-B1E1-4A1E-9AE0-2D74CD2FDE90}"/>
    <cellStyle name="40% - Énfasis5 3 2 3 2" xfId="5030" xr:uid="{0B748B2A-FCF5-42EB-AEF5-43DEA75277C2}"/>
    <cellStyle name="40% - Énfasis5 3 2 4" xfId="4848" xr:uid="{CCA4B511-B804-4BE1-8436-4DD189BFF953}"/>
    <cellStyle name="40% - Énfasis5 3 3" xfId="3681" xr:uid="{00000000-0005-0000-0000-00002E010000}"/>
    <cellStyle name="40% - Énfasis5 3 3 2" xfId="4664" xr:uid="{1F0C2161-EC79-430D-9B4C-9E14C304B28E}"/>
    <cellStyle name="40% - Énfasis5 3 3 2 2" xfId="5072" xr:uid="{B6F5B33E-8ABE-4F9A-8947-77CC9BA88669}"/>
    <cellStyle name="40% - Énfasis5 3 3 3" xfId="4890" xr:uid="{152CD82F-E50E-4165-B6B3-3319CAAB1823}"/>
    <cellStyle name="40% - Énfasis5 3 3 4" xfId="4339" xr:uid="{A9F85CE1-4003-41EE-A256-4EB772D7AFC8}"/>
    <cellStyle name="40% - Énfasis5 3 4" xfId="3505" xr:uid="{00000000-0005-0000-0000-00002F010000}"/>
    <cellStyle name="40% - Énfasis5 3 4 2" xfId="4981" xr:uid="{8310670F-2988-4BA7-8977-792344DDDDB3}"/>
    <cellStyle name="40% - Énfasis5 3 4 3" xfId="4531" xr:uid="{89BDF5FA-1B77-4E6F-94DC-F80AA5F4A259}"/>
    <cellStyle name="40% - Énfasis5 3 5" xfId="4797" xr:uid="{AD8F773F-6ADB-4274-9F29-7AC601E9CAE8}"/>
    <cellStyle name="40% - Énfasis5 4" xfId="254" xr:uid="{00000000-0005-0000-0000-000030010000}"/>
    <cellStyle name="40% - Énfasis5 4 2" xfId="2531" xr:uid="{00000000-0005-0000-0000-000031010000}"/>
    <cellStyle name="40% - Énfasis5 4 2 2" xfId="3359" xr:uid="{00000000-0005-0000-0000-000032010000}"/>
    <cellStyle name="40% - Énfasis5 5" xfId="255" xr:uid="{00000000-0005-0000-0000-000033010000}"/>
    <cellStyle name="40% - Énfasis5 5 2" xfId="2532" xr:uid="{00000000-0005-0000-0000-000034010000}"/>
    <cellStyle name="40% - Énfasis5 6" xfId="256" xr:uid="{00000000-0005-0000-0000-000035010000}"/>
    <cellStyle name="40% - Énfasis5 6 2" xfId="2533" xr:uid="{00000000-0005-0000-0000-000036010000}"/>
    <cellStyle name="40% - Énfasis5 7" xfId="2534" xr:uid="{00000000-0005-0000-0000-000037010000}"/>
    <cellStyle name="40% - Énfasis5 7 2" xfId="2535" xr:uid="{00000000-0005-0000-0000-000038010000}"/>
    <cellStyle name="40% - Énfasis5 7 3" xfId="4051" xr:uid="{813EA86D-C8C0-44EA-BACC-295E38A9475D}"/>
    <cellStyle name="40% - Énfasis5 8" xfId="2536" xr:uid="{00000000-0005-0000-0000-000039010000}"/>
    <cellStyle name="40% - Énfasis5 8 2" xfId="2537" xr:uid="{00000000-0005-0000-0000-00003A010000}"/>
    <cellStyle name="40% - Énfasis5 8 2 2" xfId="4686" xr:uid="{8B7047C4-52F6-4410-A3B3-B259FFFFF889}"/>
    <cellStyle name="40% - Énfasis5 8 2 2 2" xfId="5094" xr:uid="{18BF39BC-F822-48BA-8F6D-22AEF218E4EA}"/>
    <cellStyle name="40% - Énfasis5 8 2 3" xfId="4912" xr:uid="{25B42165-4851-4BD9-8F41-B6F0CB10A2B4}"/>
    <cellStyle name="40% - Énfasis5 8 3" xfId="4556" xr:uid="{70C46FB4-5040-452D-916C-216E23C6FC71}"/>
    <cellStyle name="40% - Énfasis5 8 3 2" xfId="5003" xr:uid="{E201CAC7-214D-4770-8787-841176821D7D}"/>
    <cellStyle name="40% - Énfasis5 8 4" xfId="4821" xr:uid="{81F798AB-7D07-4007-9988-E17F9F7BAA20}"/>
    <cellStyle name="40% - Énfasis5 9" xfId="2538" xr:uid="{00000000-0005-0000-0000-00003B010000}"/>
    <cellStyle name="40% - Énfasis5 9 2" xfId="2539" xr:uid="{00000000-0005-0000-0000-00003C010000}"/>
    <cellStyle name="40% - Énfasis5 9 2 2" xfId="4699" xr:uid="{D7185E8C-19FA-4D4E-BA4D-AC1A26DB45FE}"/>
    <cellStyle name="40% - Énfasis5 9 2 2 2" xfId="5107" xr:uid="{E39A248A-614D-4012-A69D-A974EE635B70}"/>
    <cellStyle name="40% - Énfasis5 9 2 3" xfId="4925" xr:uid="{E1E8543D-DBA2-453E-84DA-5156CC0B3776}"/>
    <cellStyle name="40% - Énfasis5 9 3" xfId="4569" xr:uid="{42375FC0-7193-4363-85A3-6505B9805188}"/>
    <cellStyle name="40% - Énfasis5 9 3 2" xfId="5016" xr:uid="{3AAC5A0D-6779-4C40-ABA7-29FFB6BD3EE2}"/>
    <cellStyle name="40% - Énfasis5 9 4" xfId="4834" xr:uid="{690C597E-6B1A-4015-9BB7-169849DDD6A1}"/>
    <cellStyle name="40% - Énfasis6" xfId="3317" builtinId="51" customBuiltin="1"/>
    <cellStyle name="40% - Énfasis6 10" xfId="2540" xr:uid="{00000000-0005-0000-0000-00003E010000}"/>
    <cellStyle name="40% - Énfasis6 10 2" xfId="4614" xr:uid="{9BCB14DC-7AF4-40AA-AB67-55B6575EB28E}"/>
    <cellStyle name="40% - Énfasis6 10 2 2" xfId="5061" xr:uid="{13A46C89-EB00-4C8B-92B6-DEAA1695FB24}"/>
    <cellStyle name="40% - Énfasis6 10 3" xfId="4879" xr:uid="{DF996629-75C5-448C-9C28-5F066E8BD78F}"/>
    <cellStyle name="40% - Énfasis6 10 4" xfId="4221" xr:uid="{CE3A7517-EFBE-4B65-8DC0-D63EA15ACD26}"/>
    <cellStyle name="40% - Énfasis6 11" xfId="99" xr:uid="{00000000-0005-0000-0000-00003F010000}"/>
    <cellStyle name="40% - Énfasis6 11 2" xfId="4395" xr:uid="{9D18755D-0DBC-4717-8FB6-C97579CDA230}"/>
    <cellStyle name="40% - Énfasis6 11 2 2" xfId="4744" xr:uid="{C52B2A1F-74ED-4141-9336-6B785E795FD9}"/>
    <cellStyle name="40% - Énfasis6 11 3" xfId="4627" xr:uid="{5820EF26-AEC1-4A2B-97FB-1BDE8D2B4EC5}"/>
    <cellStyle name="40% - Énfasis6 11 4" xfId="4260" xr:uid="{53DE6E44-1B97-4442-9988-5F54CD485D98}"/>
    <cellStyle name="40% - Énfasis6 12" xfId="4274" xr:uid="{36D5E633-2ADC-40FF-9BEA-C7A9F3A525D0}"/>
    <cellStyle name="40% - Énfasis6 12 2" xfId="4408" xr:uid="{DE8C7FDA-A2AA-4130-AFE9-FDFE5A3BB126}"/>
    <cellStyle name="40% - Énfasis6 12 2 2" xfId="4757" xr:uid="{2060C4B8-F98F-48ED-95EA-6E1CA7384D63}"/>
    <cellStyle name="40% - Énfasis6 12 3" xfId="4640" xr:uid="{D5157AB1-8ED3-4689-ABBB-D1CF37CF7F04}"/>
    <cellStyle name="40% - Énfasis6 13" xfId="4300" xr:uid="{2C7215FE-DE84-4286-AC68-499B8E672AA2}"/>
    <cellStyle name="40% - Énfasis6 14" xfId="4287" xr:uid="{E0FA5865-5388-48AE-A212-F51971E7B181}"/>
    <cellStyle name="40% - Énfasis6 14 2" xfId="4653" xr:uid="{E11715E1-BEB6-4063-BBB1-6AEBBE8F22E8}"/>
    <cellStyle name="40% - Énfasis6 15" xfId="4421" xr:uid="{3FC6AF3B-D091-4F1E-9462-E916CF182992}"/>
    <cellStyle name="40% - Énfasis6 16" xfId="4459" xr:uid="{FE6DC23B-F058-4636-8DB8-9AE1E9115C5D}"/>
    <cellStyle name="40% - Énfasis6 16 2" xfId="4771" xr:uid="{098F89C5-4898-4E33-986D-6773E398773F}"/>
    <cellStyle name="40% - Énfasis6 17" xfId="4473" xr:uid="{B8B07EF5-D085-4BFE-9BF0-B2B6C6BDA2DF}"/>
    <cellStyle name="40% - Énfasis6 18" xfId="4501" xr:uid="{2FB2BB11-6049-4670-9862-DE10551B7ADA}"/>
    <cellStyle name="40% - Énfasis6 19" xfId="4488" xr:uid="{C9B3B1CA-ACC5-4333-A2CA-0759324D3B28}"/>
    <cellStyle name="40% - Énfasis6 19 2" xfId="4970" xr:uid="{33ECE12C-82B7-4837-91E0-06A54FE79DB8}"/>
    <cellStyle name="40% - Énfasis6 2" xfId="257" xr:uid="{00000000-0005-0000-0000-000040010000}"/>
    <cellStyle name="40% - Énfasis6 2 2" xfId="258" xr:uid="{00000000-0005-0000-0000-000041010000}"/>
    <cellStyle name="40% - Énfasis6 2 2 2" xfId="4381" xr:uid="{F0296133-9F99-4D12-BFC8-BA18A3ECD7A2}"/>
    <cellStyle name="40% - Énfasis6 2 2 2 2" xfId="4730" xr:uid="{B21DBA45-9965-4F87-BB25-8FE1CFE26D93}"/>
    <cellStyle name="40% - Énfasis6 2 2 2 2 2" xfId="5138" xr:uid="{80360F8B-ED09-4D12-9335-8C6A1B912332}"/>
    <cellStyle name="40% - Énfasis6 2 2 2 3" xfId="4956" xr:uid="{EFB905A0-ED97-449E-BFB4-3176704CF22C}"/>
    <cellStyle name="40% - Énfasis6 2 2 3" xfId="4600" xr:uid="{7A1B9E56-0540-44FE-AE24-477D78CC284A}"/>
    <cellStyle name="40% - Énfasis6 2 2 3 2" xfId="5047" xr:uid="{1B3E2910-B58C-4F58-969F-5A88EA936FC4}"/>
    <cellStyle name="40% - Énfasis6 2 2 4" xfId="4865" xr:uid="{2C3E86A4-2AAB-4E25-A96D-C775BA21632A}"/>
    <cellStyle name="40% - Énfasis6 2 2 5" xfId="4203" xr:uid="{04D5EBAB-DB86-4E10-9564-E1725B53A372}"/>
    <cellStyle name="40% - Énfasis6 2 3" xfId="2695" xr:uid="{00000000-0005-0000-0000-000042010000}"/>
    <cellStyle name="40% - Énfasis6 2 4" xfId="3961" xr:uid="{C937DAD4-C8A5-415B-96E8-210AAAA446DC}"/>
    <cellStyle name="40% - Énfasis6 20" xfId="4011" xr:uid="{D7210E0A-E66F-4009-9829-E2FF2C83926A}"/>
    <cellStyle name="40% - Énfasis6 3" xfId="259" xr:uid="{00000000-0005-0000-0000-000043010000}"/>
    <cellStyle name="40% - Énfasis6 3 2" xfId="2541" xr:uid="{00000000-0005-0000-0000-000044010000}"/>
    <cellStyle name="40% - Énfasis6 3 2 2" xfId="3360" xr:uid="{00000000-0005-0000-0000-000045010000}"/>
    <cellStyle name="40% - Énfasis6 3 2 2 2" xfId="4715" xr:uid="{137C3914-BFBA-4AB5-814D-6F2002207C1F}"/>
    <cellStyle name="40% - Énfasis6 3 2 2 2 2" xfId="5123" xr:uid="{76B85D18-4698-4E8C-9FBC-E93EFD046036}"/>
    <cellStyle name="40% - Énfasis6 3 2 2 3" xfId="4941" xr:uid="{6B7D1D91-846F-4829-A638-FAC02FB600C3}"/>
    <cellStyle name="40% - Énfasis6 3 2 2 4" xfId="4366" xr:uid="{E03E309E-A2F7-425E-9EE7-0EEEE4791104}"/>
    <cellStyle name="40% - Énfasis6 3 2 3" xfId="4585" xr:uid="{64E8D160-29AD-4092-BDCE-F13F2B8A1C52}"/>
    <cellStyle name="40% - Énfasis6 3 2 3 2" xfId="5032" xr:uid="{2EAB396B-7984-4265-9B50-A8F9696F9019}"/>
    <cellStyle name="40% - Énfasis6 3 2 4" xfId="4850" xr:uid="{5919F1B7-53EC-4B10-A4EB-0E2FDC96CDC3}"/>
    <cellStyle name="40% - Énfasis6 3 3" xfId="3680" xr:uid="{00000000-0005-0000-0000-000046010000}"/>
    <cellStyle name="40% - Énfasis6 3 3 2" xfId="4665" xr:uid="{E409BD5F-787E-453D-8044-7EA80BA609FB}"/>
    <cellStyle name="40% - Énfasis6 3 3 2 2" xfId="5073" xr:uid="{65D9C10D-0BB3-4516-B29F-56B76392D200}"/>
    <cellStyle name="40% - Énfasis6 3 3 3" xfId="4891" xr:uid="{452C35B2-9A5A-4679-94D0-133205ECB417}"/>
    <cellStyle name="40% - Énfasis6 3 3 4" xfId="4340" xr:uid="{F8E0E412-4F69-4B07-8A8A-07F0ECD0F05E}"/>
    <cellStyle name="40% - Énfasis6 3 4" xfId="3506" xr:uid="{00000000-0005-0000-0000-000047010000}"/>
    <cellStyle name="40% - Énfasis6 3 4 2" xfId="4982" xr:uid="{238E16AD-919F-4BE5-B27B-A8F063064B8D}"/>
    <cellStyle name="40% - Énfasis6 3 4 3" xfId="4532" xr:uid="{98954A5F-3D96-4767-A9B5-47148187FF1C}"/>
    <cellStyle name="40% - Énfasis6 3 5" xfId="4798" xr:uid="{9F01BDA7-EE72-4CC2-A603-71EEFFD76EA4}"/>
    <cellStyle name="40% - Énfasis6 4" xfId="260" xr:uid="{00000000-0005-0000-0000-000048010000}"/>
    <cellStyle name="40% - Énfasis6 4 2" xfId="2542" xr:uid="{00000000-0005-0000-0000-000049010000}"/>
    <cellStyle name="40% - Énfasis6 4 2 2" xfId="3361" xr:uid="{00000000-0005-0000-0000-00004A010000}"/>
    <cellStyle name="40% - Énfasis6 5" xfId="261" xr:uid="{00000000-0005-0000-0000-00004B010000}"/>
    <cellStyle name="40% - Énfasis6 5 2" xfId="2543" xr:uid="{00000000-0005-0000-0000-00004C010000}"/>
    <cellStyle name="40% - Énfasis6 6" xfId="262" xr:uid="{00000000-0005-0000-0000-00004D010000}"/>
    <cellStyle name="40% - Énfasis6 6 2" xfId="2544" xr:uid="{00000000-0005-0000-0000-00004E010000}"/>
    <cellStyle name="40% - Énfasis6 7" xfId="2545" xr:uid="{00000000-0005-0000-0000-00004F010000}"/>
    <cellStyle name="40% - Énfasis6 7 2" xfId="2546" xr:uid="{00000000-0005-0000-0000-000050010000}"/>
    <cellStyle name="40% - Énfasis6 7 3" xfId="4052" xr:uid="{FA475A22-F9B2-414E-A8BD-0A6EBBA97486}"/>
    <cellStyle name="40% - Énfasis6 8" xfId="2547" xr:uid="{00000000-0005-0000-0000-000051010000}"/>
    <cellStyle name="40% - Énfasis6 8 2" xfId="2548" xr:uid="{00000000-0005-0000-0000-000052010000}"/>
    <cellStyle name="40% - Énfasis6 8 2 2" xfId="4688" xr:uid="{393C4E13-4986-4D62-ABE2-EDAD46619E92}"/>
    <cellStyle name="40% - Énfasis6 8 2 2 2" xfId="5096" xr:uid="{8B456B74-39B4-4448-B5A4-688886736235}"/>
    <cellStyle name="40% - Énfasis6 8 2 3" xfId="4914" xr:uid="{C38EA33D-D830-4FFD-B767-5710FB6702F9}"/>
    <cellStyle name="40% - Énfasis6 8 3" xfId="4558" xr:uid="{8E50CADE-ED07-47B8-B532-1A2F45C4291E}"/>
    <cellStyle name="40% - Énfasis6 8 3 2" xfId="5005" xr:uid="{B252E70D-1FFE-4C0B-ABB9-1A15352E4A4B}"/>
    <cellStyle name="40% - Énfasis6 8 4" xfId="4823" xr:uid="{3C34248E-2AC5-4942-AC54-79EFBEA3D1B9}"/>
    <cellStyle name="40% - Énfasis6 9" xfId="2549" xr:uid="{00000000-0005-0000-0000-000053010000}"/>
    <cellStyle name="40% - Énfasis6 9 2" xfId="2550" xr:uid="{00000000-0005-0000-0000-000054010000}"/>
    <cellStyle name="40% - Énfasis6 9 2 2" xfId="4701" xr:uid="{8E6B9EEB-D16B-48CC-AC6F-BA722A4A5698}"/>
    <cellStyle name="40% - Énfasis6 9 2 2 2" xfId="5109" xr:uid="{4C8CB288-3F69-46BB-855C-FF848F767422}"/>
    <cellStyle name="40% - Énfasis6 9 2 3" xfId="4927" xr:uid="{2CE5A722-6072-46EA-AA5F-55D3B38A6899}"/>
    <cellStyle name="40% - Énfasis6 9 3" xfId="4571" xr:uid="{43663280-0784-43A3-A684-60345CB80C87}"/>
    <cellStyle name="40% - Énfasis6 9 3 2" xfId="5018" xr:uid="{DE4609AC-9517-4CD3-9F04-EBA54CDD9065}"/>
    <cellStyle name="40% - Énfasis6 9 4" xfId="4836" xr:uid="{56840501-B4E4-40A7-985A-973746E37721}"/>
    <cellStyle name="60% - Accent1" xfId="100" xr:uid="{00000000-0005-0000-0000-000055010000}"/>
    <cellStyle name="60% - Accent2" xfId="101" xr:uid="{00000000-0005-0000-0000-000056010000}"/>
    <cellStyle name="60% - Accent3" xfId="102" xr:uid="{00000000-0005-0000-0000-000057010000}"/>
    <cellStyle name="60% - Accent4" xfId="103" xr:uid="{00000000-0005-0000-0000-000058010000}"/>
    <cellStyle name="60% - Accent5" xfId="104" xr:uid="{00000000-0005-0000-0000-000059010000}"/>
    <cellStyle name="60% - Accent6" xfId="105" xr:uid="{00000000-0005-0000-0000-00005A010000}"/>
    <cellStyle name="60% - akcent 1" xfId="106" xr:uid="{00000000-0005-0000-0000-00005B010000}"/>
    <cellStyle name="60% - akcent 2" xfId="107" xr:uid="{00000000-0005-0000-0000-00005C010000}"/>
    <cellStyle name="60% - akcent 3" xfId="108" xr:uid="{00000000-0005-0000-0000-00005D010000}"/>
    <cellStyle name="60% - akcent 4" xfId="109" xr:uid="{00000000-0005-0000-0000-00005E010000}"/>
    <cellStyle name="60% - akcent 5" xfId="110" xr:uid="{00000000-0005-0000-0000-00005F010000}"/>
    <cellStyle name="60% - akcent 6" xfId="111" xr:uid="{00000000-0005-0000-0000-000060010000}"/>
    <cellStyle name="60% - Énfasis1 10" xfId="112" xr:uid="{00000000-0005-0000-0000-000061010000}"/>
    <cellStyle name="60% - Énfasis1 10 2" xfId="4440" xr:uid="{B4101C0C-A2EB-4A69-844A-503AF34CDDEC}"/>
    <cellStyle name="60% - Énfasis1 11" xfId="4502" xr:uid="{EBDF8324-8F3E-486C-B794-E262A13D7985}"/>
    <cellStyle name="60% - Énfasis1 12" xfId="4012" xr:uid="{E1E2B022-7B80-458D-B3B2-62D3CF6EA881}"/>
    <cellStyle name="60% - Énfasis1 2" xfId="263" xr:uid="{00000000-0005-0000-0000-000062010000}"/>
    <cellStyle name="60% - Énfasis1 2 2" xfId="264" xr:uid="{00000000-0005-0000-0000-000063010000}"/>
    <cellStyle name="60% - Énfasis1 2 3" xfId="3362" xr:uid="{00000000-0005-0000-0000-000064010000}"/>
    <cellStyle name="60% - Énfasis1 2 4" xfId="3507" xr:uid="{00000000-0005-0000-0000-000065010000}"/>
    <cellStyle name="60% - Énfasis1 2 5" xfId="3962" xr:uid="{7CC784DA-5E73-473C-ADCE-23C51666835F}"/>
    <cellStyle name="60% - Énfasis1 3" xfId="265" xr:uid="{00000000-0005-0000-0000-000066010000}"/>
    <cellStyle name="60% - Énfasis1 3 2" xfId="3363" xr:uid="{00000000-0005-0000-0000-000067010000}"/>
    <cellStyle name="60% - Énfasis1 3 3" xfId="4053" xr:uid="{65B99A79-F4B7-429C-ACFE-D61417E9C2F6}"/>
    <cellStyle name="60% - Énfasis1 4" xfId="266" xr:uid="{00000000-0005-0000-0000-000068010000}"/>
    <cellStyle name="60% - Énfasis1 5" xfId="267" xr:uid="{00000000-0005-0000-0000-000069010000}"/>
    <cellStyle name="60% - Énfasis1 6" xfId="268" xr:uid="{00000000-0005-0000-0000-00006A010000}"/>
    <cellStyle name="60% - Énfasis1 7" xfId="2551" xr:uid="{00000000-0005-0000-0000-00006B010000}"/>
    <cellStyle name="60% - Énfasis1 7 2" xfId="4054" xr:uid="{8CC3B2E7-2BAB-4FF7-B5B9-294257B82729}"/>
    <cellStyle name="60% - Énfasis1 8" xfId="2552" xr:uid="{00000000-0005-0000-0000-00006C010000}"/>
    <cellStyle name="60% - Énfasis1 8 2" xfId="4241" xr:uid="{749768D0-7DFA-42FE-9D7F-4F0DF63D3181}"/>
    <cellStyle name="60% - Énfasis1 9" xfId="2553" xr:uid="{00000000-0005-0000-0000-00006D010000}"/>
    <cellStyle name="60% - Énfasis1 9 2" xfId="4301" xr:uid="{88B13156-45D0-468A-8339-B0474470FFB8}"/>
    <cellStyle name="60% - Énfasis2 10" xfId="113" xr:uid="{00000000-0005-0000-0000-00006E010000}"/>
    <cellStyle name="60% - Énfasis2 10 2" xfId="4444" xr:uid="{C03A1DE0-648F-48C8-9916-68C9C4D6D67E}"/>
    <cellStyle name="60% - Énfasis2 11" xfId="4503" xr:uid="{9CD9E87C-4D38-468C-A8CC-75AFB1FF980B}"/>
    <cellStyle name="60% - Énfasis2 12" xfId="4013" xr:uid="{2342BC47-3EC6-4E59-B9D0-F2FE93C97E2F}"/>
    <cellStyle name="60% - Énfasis2 2" xfId="269" xr:uid="{00000000-0005-0000-0000-00006F010000}"/>
    <cellStyle name="60% - Énfasis2 2 2" xfId="270" xr:uid="{00000000-0005-0000-0000-000070010000}"/>
    <cellStyle name="60% - Énfasis2 2 3" xfId="3364" xr:uid="{00000000-0005-0000-0000-000071010000}"/>
    <cellStyle name="60% - Énfasis2 2 4" xfId="3508" xr:uid="{00000000-0005-0000-0000-000072010000}"/>
    <cellStyle name="60% - Énfasis2 2 5" xfId="3963" xr:uid="{30AF8031-3E66-4A70-98FA-F6EFB3D8D2D1}"/>
    <cellStyle name="60% - Énfasis2 3" xfId="271" xr:uid="{00000000-0005-0000-0000-000073010000}"/>
    <cellStyle name="60% - Énfasis2 3 2" xfId="3365" xr:uid="{00000000-0005-0000-0000-000074010000}"/>
    <cellStyle name="60% - Énfasis2 3 3" xfId="4055" xr:uid="{9407E7FC-15F9-4EB5-AEF3-75288FEC1024}"/>
    <cellStyle name="60% - Énfasis2 4" xfId="272" xr:uid="{00000000-0005-0000-0000-000075010000}"/>
    <cellStyle name="60% - Énfasis2 5" xfId="273" xr:uid="{00000000-0005-0000-0000-000076010000}"/>
    <cellStyle name="60% - Énfasis2 6" xfId="274" xr:uid="{00000000-0005-0000-0000-000077010000}"/>
    <cellStyle name="60% - Énfasis2 7" xfId="2554" xr:uid="{00000000-0005-0000-0000-000078010000}"/>
    <cellStyle name="60% - Énfasis2 7 2" xfId="4056" xr:uid="{A2B8FDB0-60CD-418F-A5BF-EE5C6BF42BF5}"/>
    <cellStyle name="60% - Énfasis2 8" xfId="2555" xr:uid="{00000000-0005-0000-0000-000079010000}"/>
    <cellStyle name="60% - Énfasis2 8 2" xfId="4245" xr:uid="{D85BEE36-6FD3-4461-9237-798CCE600E49}"/>
    <cellStyle name="60% - Énfasis2 9" xfId="2556" xr:uid="{00000000-0005-0000-0000-00007A010000}"/>
    <cellStyle name="60% - Énfasis2 9 2" xfId="4302" xr:uid="{4C9B1248-4E6F-4788-A93C-BD0B29C5A14F}"/>
    <cellStyle name="60% - Énfasis3 10" xfId="114" xr:uid="{00000000-0005-0000-0000-00007B010000}"/>
    <cellStyle name="60% - Énfasis3 10 2" xfId="4448" xr:uid="{774A013C-57CF-4167-A751-D7C0FD688AB5}"/>
    <cellStyle name="60% - Énfasis3 11" xfId="4504" xr:uid="{C5A41517-2C50-4A38-BF68-A1F57F6094C9}"/>
    <cellStyle name="60% - Énfasis3 12" xfId="4014" xr:uid="{9780F512-8E77-41BF-9571-CD89E84EBBDC}"/>
    <cellStyle name="60% - Énfasis3 2" xfId="275" xr:uid="{00000000-0005-0000-0000-00007C010000}"/>
    <cellStyle name="60% - Énfasis3 2 2" xfId="276" xr:uid="{00000000-0005-0000-0000-00007D010000}"/>
    <cellStyle name="60% - Énfasis3 2 2 2" xfId="3366" xr:uid="{00000000-0005-0000-0000-00007E010000}"/>
    <cellStyle name="60% - Énfasis3 2 3" xfId="3367" xr:uid="{00000000-0005-0000-0000-00007F010000}"/>
    <cellStyle name="60% - Énfasis3 2 4" xfId="3509" xr:uid="{00000000-0005-0000-0000-000080010000}"/>
    <cellStyle name="60% - Énfasis3 2 5" xfId="3964" xr:uid="{34FEA241-4286-4A1F-8FB8-44A930DD823F}"/>
    <cellStyle name="60% - Énfasis3 3" xfId="277" xr:uid="{00000000-0005-0000-0000-000081010000}"/>
    <cellStyle name="60% - Énfasis3 3 2" xfId="3368" xr:uid="{00000000-0005-0000-0000-000082010000}"/>
    <cellStyle name="60% - Énfasis3 3 3" xfId="4057" xr:uid="{71FDD0B8-4CAA-46E9-A9C6-2DAA18A26CBC}"/>
    <cellStyle name="60% - Énfasis3 4" xfId="278" xr:uid="{00000000-0005-0000-0000-000083010000}"/>
    <cellStyle name="60% - Énfasis3 4 2" xfId="3369" xr:uid="{00000000-0005-0000-0000-000084010000}"/>
    <cellStyle name="60% - Énfasis3 5" xfId="279" xr:uid="{00000000-0005-0000-0000-000085010000}"/>
    <cellStyle name="60% - Énfasis3 5 2" xfId="3370" xr:uid="{00000000-0005-0000-0000-000086010000}"/>
    <cellStyle name="60% - Énfasis3 6" xfId="280" xr:uid="{00000000-0005-0000-0000-000087010000}"/>
    <cellStyle name="60% - Énfasis3 6 2" xfId="3371" xr:uid="{00000000-0005-0000-0000-000088010000}"/>
    <cellStyle name="60% - Énfasis3 7" xfId="2557" xr:uid="{00000000-0005-0000-0000-000089010000}"/>
    <cellStyle name="60% - Énfasis3 7 2" xfId="3372" xr:uid="{00000000-0005-0000-0000-00008A010000}"/>
    <cellStyle name="60% - Énfasis3 7 3" xfId="4058" xr:uid="{8AF07B26-C577-4C18-801D-5D50AAB8C702}"/>
    <cellStyle name="60% - Énfasis3 8" xfId="2558" xr:uid="{00000000-0005-0000-0000-00008B010000}"/>
    <cellStyle name="60% - Énfasis3 8 2" xfId="4249" xr:uid="{8D414099-A076-4E7A-BB50-5820217DEDB5}"/>
    <cellStyle name="60% - Énfasis3 9" xfId="2559" xr:uid="{00000000-0005-0000-0000-00008C010000}"/>
    <cellStyle name="60% - Énfasis3 9 2" xfId="4303" xr:uid="{C4BFA061-F8E4-4458-A52D-AB69D04F21CB}"/>
    <cellStyle name="60% - Énfasis4 10" xfId="115" xr:uid="{00000000-0005-0000-0000-00008D010000}"/>
    <cellStyle name="60% - Énfasis4 10 2" xfId="4452" xr:uid="{8F528894-EC46-41B4-9DE0-9ABC98457689}"/>
    <cellStyle name="60% - Énfasis4 11" xfId="4505" xr:uid="{F3D2F877-2DCE-4FF2-B8CB-E50FC19B7F4C}"/>
    <cellStyle name="60% - Énfasis4 12" xfId="4015" xr:uid="{DCE359AD-D4E0-4D8B-9F97-120A20973D84}"/>
    <cellStyle name="60% - Énfasis4 2" xfId="281" xr:uid="{00000000-0005-0000-0000-00008E010000}"/>
    <cellStyle name="60% - Énfasis4 2 2" xfId="282" xr:uid="{00000000-0005-0000-0000-00008F010000}"/>
    <cellStyle name="60% - Énfasis4 2 2 2" xfId="3373" xr:uid="{00000000-0005-0000-0000-000090010000}"/>
    <cellStyle name="60% - Énfasis4 2 3" xfId="3374" xr:uid="{00000000-0005-0000-0000-000091010000}"/>
    <cellStyle name="60% - Énfasis4 2 4" xfId="3510" xr:uid="{00000000-0005-0000-0000-000092010000}"/>
    <cellStyle name="60% - Énfasis4 2 5" xfId="3965" xr:uid="{EE58A522-51F1-447A-B20E-EC3FFAB856B4}"/>
    <cellStyle name="60% - Énfasis4 3" xfId="283" xr:uid="{00000000-0005-0000-0000-000093010000}"/>
    <cellStyle name="60% - Énfasis4 3 2" xfId="3375" xr:uid="{00000000-0005-0000-0000-000094010000}"/>
    <cellStyle name="60% - Énfasis4 3 3" xfId="4059" xr:uid="{B4373305-BD51-4561-B0D6-9E26DB57A521}"/>
    <cellStyle name="60% - Énfasis4 4" xfId="284" xr:uid="{00000000-0005-0000-0000-000095010000}"/>
    <cellStyle name="60% - Énfasis4 4 2" xfId="3376" xr:uid="{00000000-0005-0000-0000-000096010000}"/>
    <cellStyle name="60% - Énfasis4 5" xfId="285" xr:uid="{00000000-0005-0000-0000-000097010000}"/>
    <cellStyle name="60% - Énfasis4 5 2" xfId="3377" xr:uid="{00000000-0005-0000-0000-000098010000}"/>
    <cellStyle name="60% - Énfasis4 6" xfId="286" xr:uid="{00000000-0005-0000-0000-000099010000}"/>
    <cellStyle name="60% - Énfasis4 6 2" xfId="3378" xr:uid="{00000000-0005-0000-0000-00009A010000}"/>
    <cellStyle name="60% - Énfasis4 7" xfId="2560" xr:uid="{00000000-0005-0000-0000-00009B010000}"/>
    <cellStyle name="60% - Énfasis4 7 2" xfId="3379" xr:uid="{00000000-0005-0000-0000-00009C010000}"/>
    <cellStyle name="60% - Énfasis4 7 3" xfId="4060" xr:uid="{30D0A36F-2178-496E-8089-C0850029C99F}"/>
    <cellStyle name="60% - Énfasis4 8" xfId="2561" xr:uid="{00000000-0005-0000-0000-00009D010000}"/>
    <cellStyle name="60% - Énfasis4 8 2" xfId="4253" xr:uid="{C8566FC9-710E-4780-89EF-0245B5BB3C53}"/>
    <cellStyle name="60% - Énfasis4 9" xfId="2562" xr:uid="{00000000-0005-0000-0000-00009E010000}"/>
    <cellStyle name="60% - Énfasis4 9 2" xfId="4304" xr:uid="{C8929CB3-4B9F-4954-A61B-443CF08AF248}"/>
    <cellStyle name="60% - Énfasis5 10" xfId="116" xr:uid="{00000000-0005-0000-0000-00009F010000}"/>
    <cellStyle name="60% - Énfasis5 10 2" xfId="4456" xr:uid="{119EA063-B2B3-44D1-BDB8-3F6CC09EB7D6}"/>
    <cellStyle name="60% - Énfasis5 11" xfId="4506" xr:uid="{4EE56341-6B6E-4704-8E78-B7A5A2DF8AB8}"/>
    <cellStyle name="60% - Énfasis5 12" xfId="4016" xr:uid="{D442C60E-399E-4D28-954D-A0A5A6E67323}"/>
    <cellStyle name="60% - Énfasis5 2" xfId="287" xr:uid="{00000000-0005-0000-0000-0000A0010000}"/>
    <cellStyle name="60% - Énfasis5 2 2" xfId="288" xr:uid="{00000000-0005-0000-0000-0000A1010000}"/>
    <cellStyle name="60% - Énfasis5 2 3" xfId="3380" xr:uid="{00000000-0005-0000-0000-0000A2010000}"/>
    <cellStyle name="60% - Énfasis5 2 4" xfId="3511" xr:uid="{00000000-0005-0000-0000-0000A3010000}"/>
    <cellStyle name="60% - Énfasis5 2 5" xfId="3966" xr:uid="{7C7BFA35-2985-4191-81AA-9B6B7B3F3BEE}"/>
    <cellStyle name="60% - Énfasis5 3" xfId="289" xr:uid="{00000000-0005-0000-0000-0000A4010000}"/>
    <cellStyle name="60% - Énfasis5 3 2" xfId="3381" xr:uid="{00000000-0005-0000-0000-0000A5010000}"/>
    <cellStyle name="60% - Énfasis5 3 3" xfId="4061" xr:uid="{473BE924-DD68-4C85-8DDA-BC53B4AB4B1B}"/>
    <cellStyle name="60% - Énfasis5 4" xfId="290" xr:uid="{00000000-0005-0000-0000-0000A6010000}"/>
    <cellStyle name="60% - Énfasis5 5" xfId="291" xr:uid="{00000000-0005-0000-0000-0000A7010000}"/>
    <cellStyle name="60% - Énfasis5 6" xfId="292" xr:uid="{00000000-0005-0000-0000-0000A8010000}"/>
    <cellStyle name="60% - Énfasis5 7" xfId="2563" xr:uid="{00000000-0005-0000-0000-0000A9010000}"/>
    <cellStyle name="60% - Énfasis5 7 2" xfId="4062" xr:uid="{2A70449D-76CC-483F-96E7-A988224BCA8A}"/>
    <cellStyle name="60% - Énfasis5 8" xfId="2564" xr:uid="{00000000-0005-0000-0000-0000AA010000}"/>
    <cellStyle name="60% - Énfasis5 8 2" xfId="4257" xr:uid="{B10C87AF-5FCC-47A3-A70E-8C9F0437B024}"/>
    <cellStyle name="60% - Énfasis5 9" xfId="2565" xr:uid="{00000000-0005-0000-0000-0000AB010000}"/>
    <cellStyle name="60% - Énfasis5 9 2" xfId="4305" xr:uid="{2853734F-AAA4-497B-A7DE-03B55FE5F7E2}"/>
    <cellStyle name="60% - Énfasis6 10" xfId="117" xr:uid="{00000000-0005-0000-0000-0000AC010000}"/>
    <cellStyle name="60% - Énfasis6 10 2" xfId="4460" xr:uid="{33C99710-C26D-46EF-8C36-2C7CB2A8C2F5}"/>
    <cellStyle name="60% - Énfasis6 11" xfId="4507" xr:uid="{FEE3CF7A-E666-486A-9362-0CC46E428A0B}"/>
    <cellStyle name="60% - Énfasis6 12" xfId="4017" xr:uid="{87340695-9FF0-4592-A4AC-34E3A95290B2}"/>
    <cellStyle name="60% - Énfasis6 2" xfId="293" xr:uid="{00000000-0005-0000-0000-0000AD010000}"/>
    <cellStyle name="60% - Énfasis6 2 2" xfId="294" xr:uid="{00000000-0005-0000-0000-0000AE010000}"/>
    <cellStyle name="60% - Énfasis6 2 2 2" xfId="3382" xr:uid="{00000000-0005-0000-0000-0000AF010000}"/>
    <cellStyle name="60% - Énfasis6 2 3" xfId="3383" xr:uid="{00000000-0005-0000-0000-0000B0010000}"/>
    <cellStyle name="60% - Énfasis6 2 4" xfId="3512" xr:uid="{00000000-0005-0000-0000-0000B1010000}"/>
    <cellStyle name="60% - Énfasis6 2 5" xfId="3967" xr:uid="{89EB219C-1E92-43C3-B2A1-FA5781391212}"/>
    <cellStyle name="60% - Énfasis6 3" xfId="295" xr:uid="{00000000-0005-0000-0000-0000B2010000}"/>
    <cellStyle name="60% - Énfasis6 3 2" xfId="3384" xr:uid="{00000000-0005-0000-0000-0000B3010000}"/>
    <cellStyle name="60% - Énfasis6 3 3" xfId="4063" xr:uid="{38C35739-02DA-47A8-A494-75338A95F4D2}"/>
    <cellStyle name="60% - Énfasis6 4" xfId="296" xr:uid="{00000000-0005-0000-0000-0000B4010000}"/>
    <cellStyle name="60% - Énfasis6 4 2" xfId="3385" xr:uid="{00000000-0005-0000-0000-0000B5010000}"/>
    <cellStyle name="60% - Énfasis6 5" xfId="297" xr:uid="{00000000-0005-0000-0000-0000B6010000}"/>
    <cellStyle name="60% - Énfasis6 5 2" xfId="3386" xr:uid="{00000000-0005-0000-0000-0000B7010000}"/>
    <cellStyle name="60% - Énfasis6 6" xfId="298" xr:uid="{00000000-0005-0000-0000-0000B8010000}"/>
    <cellStyle name="60% - Énfasis6 6 2" xfId="3387" xr:uid="{00000000-0005-0000-0000-0000B9010000}"/>
    <cellStyle name="60% - Énfasis6 7" xfId="2566" xr:uid="{00000000-0005-0000-0000-0000BA010000}"/>
    <cellStyle name="60% - Énfasis6 7 2" xfId="3388" xr:uid="{00000000-0005-0000-0000-0000BB010000}"/>
    <cellStyle name="60% - Énfasis6 7 3" xfId="4064" xr:uid="{8D78352D-68E4-4E35-9D12-6581AA18E66E}"/>
    <cellStyle name="60% - Énfasis6 8" xfId="2567" xr:uid="{00000000-0005-0000-0000-0000BC010000}"/>
    <cellStyle name="60% - Énfasis6 8 2" xfId="4261" xr:uid="{BDD83C72-9D87-45E5-89B8-CE47FBB38B40}"/>
    <cellStyle name="60% - Énfasis6 9" xfId="2568" xr:uid="{00000000-0005-0000-0000-0000BD010000}"/>
    <cellStyle name="60% - Énfasis6 9 2" xfId="4306" xr:uid="{F19F8692-E017-4978-933B-AAC55D851D53}"/>
    <cellStyle name="A3 297 x 420 mm" xfId="299" xr:uid="{00000000-0005-0000-0000-0000BE010000}"/>
    <cellStyle name="Accent1" xfId="118" xr:uid="{00000000-0005-0000-0000-0000BF010000}"/>
    <cellStyle name="Accent1 - 20%" xfId="300" xr:uid="{00000000-0005-0000-0000-0000C0010000}"/>
    <cellStyle name="Accent1 - 20% 10" xfId="301" xr:uid="{00000000-0005-0000-0000-0000C1010000}"/>
    <cellStyle name="Accent1 - 20% 11" xfId="302" xr:uid="{00000000-0005-0000-0000-0000C2010000}"/>
    <cellStyle name="Accent1 - 20% 12" xfId="2696" xr:uid="{00000000-0005-0000-0000-0000C3010000}"/>
    <cellStyle name="Accent1 - 20% 13" xfId="2697" xr:uid="{00000000-0005-0000-0000-0000C4010000}"/>
    <cellStyle name="Accent1 - 20% 2" xfId="303" xr:uid="{00000000-0005-0000-0000-0000C5010000}"/>
    <cellStyle name="Accent1 - 20% 2 2" xfId="304" xr:uid="{00000000-0005-0000-0000-0000C6010000}"/>
    <cellStyle name="Accent1 - 20% 2 2 2" xfId="305" xr:uid="{00000000-0005-0000-0000-0000C7010000}"/>
    <cellStyle name="Accent1 - 20% 2 2 3" xfId="3679" xr:uid="{00000000-0005-0000-0000-0000C8010000}"/>
    <cellStyle name="Accent1 - 20% 3" xfId="306" xr:uid="{00000000-0005-0000-0000-0000C9010000}"/>
    <cellStyle name="Accent1 - 20% 3 2" xfId="2698" xr:uid="{00000000-0005-0000-0000-0000CA010000}"/>
    <cellStyle name="Accent1 - 20% 4" xfId="307" xr:uid="{00000000-0005-0000-0000-0000CB010000}"/>
    <cellStyle name="Accent1 - 20% 4 2" xfId="2699" xr:uid="{00000000-0005-0000-0000-0000CC010000}"/>
    <cellStyle name="Accent1 - 20% 5" xfId="308" xr:uid="{00000000-0005-0000-0000-0000CD010000}"/>
    <cellStyle name="Accent1 - 20% 5 2" xfId="2700" xr:uid="{00000000-0005-0000-0000-0000CE010000}"/>
    <cellStyle name="Accent1 - 20% 6" xfId="309" xr:uid="{00000000-0005-0000-0000-0000CF010000}"/>
    <cellStyle name="Accent1 - 20% 6 2" xfId="2702" xr:uid="{00000000-0005-0000-0000-0000D0010000}"/>
    <cellStyle name="Accent1 - 20% 6 3" xfId="2701" xr:uid="{00000000-0005-0000-0000-0000D1010000}"/>
    <cellStyle name="Accent1 - 20% 6 3 2" xfId="3678" xr:uid="{00000000-0005-0000-0000-0000D2010000}"/>
    <cellStyle name="Accent1 - 20% 7" xfId="310" xr:uid="{00000000-0005-0000-0000-0000D3010000}"/>
    <cellStyle name="Accent1 - 20% 8" xfId="311" xr:uid="{00000000-0005-0000-0000-0000D4010000}"/>
    <cellStyle name="Accent1 - 20% 8 2" xfId="2703" xr:uid="{00000000-0005-0000-0000-0000D5010000}"/>
    <cellStyle name="Accent1 - 20% 8 3" xfId="3677" xr:uid="{00000000-0005-0000-0000-0000D6010000}"/>
    <cellStyle name="Accent1 - 20% 9" xfId="312" xr:uid="{00000000-0005-0000-0000-0000D7010000}"/>
    <cellStyle name="Accent1 - 20%_Combinación de negocios - AA-IAMv3" xfId="2704" xr:uid="{00000000-0005-0000-0000-0000D8010000}"/>
    <cellStyle name="Accent1 - 40%" xfId="313" xr:uid="{00000000-0005-0000-0000-0000D9010000}"/>
    <cellStyle name="Accent1 - 40% 10" xfId="314" xr:uid="{00000000-0005-0000-0000-0000DA010000}"/>
    <cellStyle name="Accent1 - 40% 11" xfId="315" xr:uid="{00000000-0005-0000-0000-0000DB010000}"/>
    <cellStyle name="Accent1 - 40% 12" xfId="2705" xr:uid="{00000000-0005-0000-0000-0000DC010000}"/>
    <cellStyle name="Accent1 - 40% 13" xfId="2706" xr:uid="{00000000-0005-0000-0000-0000DD010000}"/>
    <cellStyle name="Accent1 - 40% 2" xfId="316" xr:uid="{00000000-0005-0000-0000-0000DE010000}"/>
    <cellStyle name="Accent1 - 40% 2 2" xfId="317" xr:uid="{00000000-0005-0000-0000-0000DF010000}"/>
    <cellStyle name="Accent1 - 40% 2 2 2" xfId="318" xr:uid="{00000000-0005-0000-0000-0000E0010000}"/>
    <cellStyle name="Accent1 - 40% 2 2 3" xfId="3676" xr:uid="{00000000-0005-0000-0000-0000E1010000}"/>
    <cellStyle name="Accent1 - 40% 3" xfId="319" xr:uid="{00000000-0005-0000-0000-0000E2010000}"/>
    <cellStyle name="Accent1 - 40% 3 2" xfId="2707" xr:uid="{00000000-0005-0000-0000-0000E3010000}"/>
    <cellStyle name="Accent1 - 40% 4" xfId="320" xr:uid="{00000000-0005-0000-0000-0000E4010000}"/>
    <cellStyle name="Accent1 - 40% 4 2" xfId="2708" xr:uid="{00000000-0005-0000-0000-0000E5010000}"/>
    <cellStyle name="Accent1 - 40% 5" xfId="321" xr:uid="{00000000-0005-0000-0000-0000E6010000}"/>
    <cellStyle name="Accent1 - 40% 5 2" xfId="2709" xr:uid="{00000000-0005-0000-0000-0000E7010000}"/>
    <cellStyle name="Accent1 - 40% 6" xfId="322" xr:uid="{00000000-0005-0000-0000-0000E8010000}"/>
    <cellStyle name="Accent1 - 40% 6 2" xfId="2711" xr:uid="{00000000-0005-0000-0000-0000E9010000}"/>
    <cellStyle name="Accent1 - 40% 6 3" xfId="2710" xr:uid="{00000000-0005-0000-0000-0000EA010000}"/>
    <cellStyle name="Accent1 - 40% 6 3 2" xfId="3675" xr:uid="{00000000-0005-0000-0000-0000EB010000}"/>
    <cellStyle name="Accent1 - 40% 7" xfId="323" xr:uid="{00000000-0005-0000-0000-0000EC010000}"/>
    <cellStyle name="Accent1 - 40% 8" xfId="324" xr:uid="{00000000-0005-0000-0000-0000ED010000}"/>
    <cellStyle name="Accent1 - 40% 8 2" xfId="2712" xr:uid="{00000000-0005-0000-0000-0000EE010000}"/>
    <cellStyle name="Accent1 - 40% 8 3" xfId="3674" xr:uid="{00000000-0005-0000-0000-0000EF010000}"/>
    <cellStyle name="Accent1 - 40% 9" xfId="325" xr:uid="{00000000-0005-0000-0000-0000F0010000}"/>
    <cellStyle name="Accent1 - 40%_Combinación de negocios - AA-IAMv3" xfId="2713" xr:uid="{00000000-0005-0000-0000-0000F1010000}"/>
    <cellStyle name="Accent1 - 60%" xfId="326" xr:uid="{00000000-0005-0000-0000-0000F2010000}"/>
    <cellStyle name="Accent1 - 60% 10" xfId="327" xr:uid="{00000000-0005-0000-0000-0000F3010000}"/>
    <cellStyle name="Accent1 - 60% 11" xfId="328" xr:uid="{00000000-0005-0000-0000-0000F4010000}"/>
    <cellStyle name="Accent1 - 60% 2" xfId="329" xr:uid="{00000000-0005-0000-0000-0000F5010000}"/>
    <cellStyle name="Accent1 - 60% 2 2" xfId="330" xr:uid="{00000000-0005-0000-0000-0000F6010000}"/>
    <cellStyle name="Accent1 - 60% 2 2 2" xfId="331" xr:uid="{00000000-0005-0000-0000-0000F7010000}"/>
    <cellStyle name="Accent1 - 60% 3" xfId="332" xr:uid="{00000000-0005-0000-0000-0000F8010000}"/>
    <cellStyle name="Accent1 - 60% 4" xfId="333" xr:uid="{00000000-0005-0000-0000-0000F9010000}"/>
    <cellStyle name="Accent1 - 60% 5" xfId="334" xr:uid="{00000000-0005-0000-0000-0000FA010000}"/>
    <cellStyle name="Accent1 - 60% 6" xfId="335" xr:uid="{00000000-0005-0000-0000-0000FB010000}"/>
    <cellStyle name="Accent1 - 60% 7" xfId="336" xr:uid="{00000000-0005-0000-0000-0000FC010000}"/>
    <cellStyle name="Accent1 - 60% 8" xfId="337" xr:uid="{00000000-0005-0000-0000-0000FD010000}"/>
    <cellStyle name="Accent1 - 60% 9" xfId="338" xr:uid="{00000000-0005-0000-0000-0000FE010000}"/>
    <cellStyle name="Accent2" xfId="119" xr:uid="{00000000-0005-0000-0000-0000FF010000}"/>
    <cellStyle name="Accent2 - 20%" xfId="339" xr:uid="{00000000-0005-0000-0000-000000020000}"/>
    <cellStyle name="Accent2 - 20% 10" xfId="340" xr:uid="{00000000-0005-0000-0000-000001020000}"/>
    <cellStyle name="Accent2 - 20% 11" xfId="341" xr:uid="{00000000-0005-0000-0000-000002020000}"/>
    <cellStyle name="Accent2 - 20% 12" xfId="2714" xr:uid="{00000000-0005-0000-0000-000003020000}"/>
    <cellStyle name="Accent2 - 20% 13" xfId="2715" xr:uid="{00000000-0005-0000-0000-000004020000}"/>
    <cellStyle name="Accent2 - 20% 2" xfId="342" xr:uid="{00000000-0005-0000-0000-000005020000}"/>
    <cellStyle name="Accent2 - 20% 2 2" xfId="343" xr:uid="{00000000-0005-0000-0000-000006020000}"/>
    <cellStyle name="Accent2 - 20% 2 2 2" xfId="344" xr:uid="{00000000-0005-0000-0000-000007020000}"/>
    <cellStyle name="Accent2 - 20% 2 2 3" xfId="3673" xr:uid="{00000000-0005-0000-0000-000008020000}"/>
    <cellStyle name="Accent2 - 20% 3" xfId="345" xr:uid="{00000000-0005-0000-0000-000009020000}"/>
    <cellStyle name="Accent2 - 20% 3 2" xfId="2716" xr:uid="{00000000-0005-0000-0000-00000A020000}"/>
    <cellStyle name="Accent2 - 20% 4" xfId="346" xr:uid="{00000000-0005-0000-0000-00000B020000}"/>
    <cellStyle name="Accent2 - 20% 4 2" xfId="2717" xr:uid="{00000000-0005-0000-0000-00000C020000}"/>
    <cellStyle name="Accent2 - 20% 5" xfId="347" xr:uid="{00000000-0005-0000-0000-00000D020000}"/>
    <cellStyle name="Accent2 - 20% 5 2" xfId="2718" xr:uid="{00000000-0005-0000-0000-00000E020000}"/>
    <cellStyle name="Accent2 - 20% 6" xfId="348" xr:uid="{00000000-0005-0000-0000-00000F020000}"/>
    <cellStyle name="Accent2 - 20% 6 2" xfId="2720" xr:uid="{00000000-0005-0000-0000-000010020000}"/>
    <cellStyle name="Accent2 - 20% 6 3" xfId="2719" xr:uid="{00000000-0005-0000-0000-000011020000}"/>
    <cellStyle name="Accent2 - 20% 6 3 2" xfId="3672" xr:uid="{00000000-0005-0000-0000-000012020000}"/>
    <cellStyle name="Accent2 - 20% 7" xfId="349" xr:uid="{00000000-0005-0000-0000-000013020000}"/>
    <cellStyle name="Accent2 - 20% 8" xfId="350" xr:uid="{00000000-0005-0000-0000-000014020000}"/>
    <cellStyle name="Accent2 - 20% 8 2" xfId="2721" xr:uid="{00000000-0005-0000-0000-000015020000}"/>
    <cellStyle name="Accent2 - 20% 8 3" xfId="3671" xr:uid="{00000000-0005-0000-0000-000016020000}"/>
    <cellStyle name="Accent2 - 20% 9" xfId="351" xr:uid="{00000000-0005-0000-0000-000017020000}"/>
    <cellStyle name="Accent2 - 20%_Combinación de negocios - AA-IAMv3" xfId="2722" xr:uid="{00000000-0005-0000-0000-000018020000}"/>
    <cellStyle name="Accent2 - 40%" xfId="352" xr:uid="{00000000-0005-0000-0000-000019020000}"/>
    <cellStyle name="Accent2 - 40% 10" xfId="353" xr:uid="{00000000-0005-0000-0000-00001A020000}"/>
    <cellStyle name="Accent2 - 40% 11" xfId="354" xr:uid="{00000000-0005-0000-0000-00001B020000}"/>
    <cellStyle name="Accent2 - 40% 12" xfId="2723" xr:uid="{00000000-0005-0000-0000-00001C020000}"/>
    <cellStyle name="Accent2 - 40% 13" xfId="2724" xr:uid="{00000000-0005-0000-0000-00001D020000}"/>
    <cellStyle name="Accent2 - 40% 2" xfId="355" xr:uid="{00000000-0005-0000-0000-00001E020000}"/>
    <cellStyle name="Accent2 - 40% 2 2" xfId="356" xr:uid="{00000000-0005-0000-0000-00001F020000}"/>
    <cellStyle name="Accent2 - 40% 2 2 2" xfId="357" xr:uid="{00000000-0005-0000-0000-000020020000}"/>
    <cellStyle name="Accent2 - 40% 2 2 3" xfId="3670" xr:uid="{00000000-0005-0000-0000-000021020000}"/>
    <cellStyle name="Accent2 - 40% 3" xfId="358" xr:uid="{00000000-0005-0000-0000-000022020000}"/>
    <cellStyle name="Accent2 - 40% 3 2" xfId="2725" xr:uid="{00000000-0005-0000-0000-000023020000}"/>
    <cellStyle name="Accent2 - 40% 4" xfId="359" xr:uid="{00000000-0005-0000-0000-000024020000}"/>
    <cellStyle name="Accent2 - 40% 4 2" xfId="2726" xr:uid="{00000000-0005-0000-0000-000025020000}"/>
    <cellStyle name="Accent2 - 40% 5" xfId="360" xr:uid="{00000000-0005-0000-0000-000026020000}"/>
    <cellStyle name="Accent2 - 40% 5 2" xfId="2727" xr:uid="{00000000-0005-0000-0000-000027020000}"/>
    <cellStyle name="Accent2 - 40% 6" xfId="361" xr:uid="{00000000-0005-0000-0000-000028020000}"/>
    <cellStyle name="Accent2 - 40% 6 2" xfId="2729" xr:uid="{00000000-0005-0000-0000-000029020000}"/>
    <cellStyle name="Accent2 - 40% 6 3" xfId="2728" xr:uid="{00000000-0005-0000-0000-00002A020000}"/>
    <cellStyle name="Accent2 - 40% 6 3 2" xfId="3669" xr:uid="{00000000-0005-0000-0000-00002B020000}"/>
    <cellStyle name="Accent2 - 40% 7" xfId="362" xr:uid="{00000000-0005-0000-0000-00002C020000}"/>
    <cellStyle name="Accent2 - 40% 8" xfId="363" xr:uid="{00000000-0005-0000-0000-00002D020000}"/>
    <cellStyle name="Accent2 - 40% 8 2" xfId="2730" xr:uid="{00000000-0005-0000-0000-00002E020000}"/>
    <cellStyle name="Accent2 - 40% 8 3" xfId="3668" xr:uid="{00000000-0005-0000-0000-00002F020000}"/>
    <cellStyle name="Accent2 - 40% 9" xfId="364" xr:uid="{00000000-0005-0000-0000-000030020000}"/>
    <cellStyle name="Accent2 - 40%_Combinación de negocios - AA-IAMv3" xfId="2731" xr:uid="{00000000-0005-0000-0000-000031020000}"/>
    <cellStyle name="Accent2 - 60%" xfId="365" xr:uid="{00000000-0005-0000-0000-000032020000}"/>
    <cellStyle name="Accent2 - 60% 10" xfId="366" xr:uid="{00000000-0005-0000-0000-000033020000}"/>
    <cellStyle name="Accent2 - 60% 11" xfId="367" xr:uid="{00000000-0005-0000-0000-000034020000}"/>
    <cellStyle name="Accent2 - 60% 2" xfId="368" xr:uid="{00000000-0005-0000-0000-000035020000}"/>
    <cellStyle name="Accent2 - 60% 2 2" xfId="369" xr:uid="{00000000-0005-0000-0000-000036020000}"/>
    <cellStyle name="Accent2 - 60% 2 2 2" xfId="370" xr:uid="{00000000-0005-0000-0000-000037020000}"/>
    <cellStyle name="Accent2 - 60% 3" xfId="371" xr:uid="{00000000-0005-0000-0000-000038020000}"/>
    <cellStyle name="Accent2 - 60% 4" xfId="372" xr:uid="{00000000-0005-0000-0000-000039020000}"/>
    <cellStyle name="Accent2 - 60% 5" xfId="373" xr:uid="{00000000-0005-0000-0000-00003A020000}"/>
    <cellStyle name="Accent2 - 60% 6" xfId="374" xr:uid="{00000000-0005-0000-0000-00003B020000}"/>
    <cellStyle name="Accent2 - 60% 7" xfId="375" xr:uid="{00000000-0005-0000-0000-00003C020000}"/>
    <cellStyle name="Accent2 - 60% 8" xfId="376" xr:uid="{00000000-0005-0000-0000-00003D020000}"/>
    <cellStyle name="Accent2 - 60% 9" xfId="377" xr:uid="{00000000-0005-0000-0000-00003E020000}"/>
    <cellStyle name="Accent3" xfId="120" xr:uid="{00000000-0005-0000-0000-00003F020000}"/>
    <cellStyle name="Accent3 - 20%" xfId="378" xr:uid="{00000000-0005-0000-0000-000040020000}"/>
    <cellStyle name="Accent3 - 20% 10" xfId="379" xr:uid="{00000000-0005-0000-0000-000041020000}"/>
    <cellStyle name="Accent3 - 20% 11" xfId="380" xr:uid="{00000000-0005-0000-0000-000042020000}"/>
    <cellStyle name="Accent3 - 20% 12" xfId="2732" xr:uid="{00000000-0005-0000-0000-000043020000}"/>
    <cellStyle name="Accent3 - 20% 13" xfId="2733" xr:uid="{00000000-0005-0000-0000-000044020000}"/>
    <cellStyle name="Accent3 - 20% 2" xfId="381" xr:uid="{00000000-0005-0000-0000-000045020000}"/>
    <cellStyle name="Accent3 - 20% 2 2" xfId="382" xr:uid="{00000000-0005-0000-0000-000046020000}"/>
    <cellStyle name="Accent3 - 20% 2 2 2" xfId="383" xr:uid="{00000000-0005-0000-0000-000047020000}"/>
    <cellStyle name="Accent3 - 20% 2 2 3" xfId="3667" xr:uid="{00000000-0005-0000-0000-000048020000}"/>
    <cellStyle name="Accent3 - 20% 3" xfId="384" xr:uid="{00000000-0005-0000-0000-000049020000}"/>
    <cellStyle name="Accent3 - 20% 3 2" xfId="2734" xr:uid="{00000000-0005-0000-0000-00004A020000}"/>
    <cellStyle name="Accent3 - 20% 4" xfId="385" xr:uid="{00000000-0005-0000-0000-00004B020000}"/>
    <cellStyle name="Accent3 - 20% 4 2" xfId="2735" xr:uid="{00000000-0005-0000-0000-00004C020000}"/>
    <cellStyle name="Accent3 - 20% 5" xfId="386" xr:uid="{00000000-0005-0000-0000-00004D020000}"/>
    <cellStyle name="Accent3 - 20% 5 2" xfId="2736" xr:uid="{00000000-0005-0000-0000-00004E020000}"/>
    <cellStyle name="Accent3 - 20% 6" xfId="387" xr:uid="{00000000-0005-0000-0000-00004F020000}"/>
    <cellStyle name="Accent3 - 20% 6 2" xfId="2738" xr:uid="{00000000-0005-0000-0000-000050020000}"/>
    <cellStyle name="Accent3 - 20% 6 3" xfId="2737" xr:uid="{00000000-0005-0000-0000-000051020000}"/>
    <cellStyle name="Accent3 - 20% 6 3 2" xfId="3666" xr:uid="{00000000-0005-0000-0000-000052020000}"/>
    <cellStyle name="Accent3 - 20% 7" xfId="388" xr:uid="{00000000-0005-0000-0000-000053020000}"/>
    <cellStyle name="Accent3 - 20% 8" xfId="389" xr:uid="{00000000-0005-0000-0000-000054020000}"/>
    <cellStyle name="Accent3 - 20% 8 2" xfId="2739" xr:uid="{00000000-0005-0000-0000-000055020000}"/>
    <cellStyle name="Accent3 - 20% 8 3" xfId="3665" xr:uid="{00000000-0005-0000-0000-000056020000}"/>
    <cellStyle name="Accent3 - 20% 9" xfId="390" xr:uid="{00000000-0005-0000-0000-000057020000}"/>
    <cellStyle name="Accent3 - 20%_Combinación de negocios - AA-IAMv3" xfId="2740" xr:uid="{00000000-0005-0000-0000-000058020000}"/>
    <cellStyle name="Accent3 - 40%" xfId="391" xr:uid="{00000000-0005-0000-0000-000059020000}"/>
    <cellStyle name="Accent3 - 40% 10" xfId="392" xr:uid="{00000000-0005-0000-0000-00005A020000}"/>
    <cellStyle name="Accent3 - 40% 11" xfId="393" xr:uid="{00000000-0005-0000-0000-00005B020000}"/>
    <cellStyle name="Accent3 - 40% 12" xfId="2741" xr:uid="{00000000-0005-0000-0000-00005C020000}"/>
    <cellStyle name="Accent3 - 40% 13" xfId="2742" xr:uid="{00000000-0005-0000-0000-00005D020000}"/>
    <cellStyle name="Accent3 - 40% 2" xfId="394" xr:uid="{00000000-0005-0000-0000-00005E020000}"/>
    <cellStyle name="Accent3 - 40% 2 2" xfId="395" xr:uid="{00000000-0005-0000-0000-00005F020000}"/>
    <cellStyle name="Accent3 - 40% 2 2 2" xfId="396" xr:uid="{00000000-0005-0000-0000-000060020000}"/>
    <cellStyle name="Accent3 - 40% 2 2 3" xfId="3664" xr:uid="{00000000-0005-0000-0000-000061020000}"/>
    <cellStyle name="Accent3 - 40% 3" xfId="397" xr:uid="{00000000-0005-0000-0000-000062020000}"/>
    <cellStyle name="Accent3 - 40% 3 2" xfId="2743" xr:uid="{00000000-0005-0000-0000-000063020000}"/>
    <cellStyle name="Accent3 - 40% 4" xfId="398" xr:uid="{00000000-0005-0000-0000-000064020000}"/>
    <cellStyle name="Accent3 - 40% 4 2" xfId="2744" xr:uid="{00000000-0005-0000-0000-000065020000}"/>
    <cellStyle name="Accent3 - 40% 5" xfId="399" xr:uid="{00000000-0005-0000-0000-000066020000}"/>
    <cellStyle name="Accent3 - 40% 5 2" xfId="2745" xr:uid="{00000000-0005-0000-0000-000067020000}"/>
    <cellStyle name="Accent3 - 40% 6" xfId="400" xr:uid="{00000000-0005-0000-0000-000068020000}"/>
    <cellStyle name="Accent3 - 40% 6 2" xfId="2747" xr:uid="{00000000-0005-0000-0000-000069020000}"/>
    <cellStyle name="Accent3 - 40% 6 3" xfId="2746" xr:uid="{00000000-0005-0000-0000-00006A020000}"/>
    <cellStyle name="Accent3 - 40% 6 3 2" xfId="3663" xr:uid="{00000000-0005-0000-0000-00006B020000}"/>
    <cellStyle name="Accent3 - 40% 7" xfId="401" xr:uid="{00000000-0005-0000-0000-00006C020000}"/>
    <cellStyle name="Accent3 - 40% 8" xfId="402" xr:uid="{00000000-0005-0000-0000-00006D020000}"/>
    <cellStyle name="Accent3 - 40% 8 2" xfId="2748" xr:uid="{00000000-0005-0000-0000-00006E020000}"/>
    <cellStyle name="Accent3 - 40% 8 3" xfId="3662" xr:uid="{00000000-0005-0000-0000-00006F020000}"/>
    <cellStyle name="Accent3 - 40% 9" xfId="403" xr:uid="{00000000-0005-0000-0000-000070020000}"/>
    <cellStyle name="Accent3 - 40%_Combinación de negocios - AA-IAMv3" xfId="2749" xr:uid="{00000000-0005-0000-0000-000071020000}"/>
    <cellStyle name="Accent3 - 60%" xfId="404" xr:uid="{00000000-0005-0000-0000-000072020000}"/>
    <cellStyle name="Accent3 - 60% 10" xfId="405" xr:uid="{00000000-0005-0000-0000-000073020000}"/>
    <cellStyle name="Accent3 - 60% 11" xfId="406" xr:uid="{00000000-0005-0000-0000-000074020000}"/>
    <cellStyle name="Accent3 - 60% 2" xfId="407" xr:uid="{00000000-0005-0000-0000-000075020000}"/>
    <cellStyle name="Accent3 - 60% 2 2" xfId="408" xr:uid="{00000000-0005-0000-0000-000076020000}"/>
    <cellStyle name="Accent3 - 60% 2 2 2" xfId="409" xr:uid="{00000000-0005-0000-0000-000077020000}"/>
    <cellStyle name="Accent3 - 60% 3" xfId="410" xr:uid="{00000000-0005-0000-0000-000078020000}"/>
    <cellStyle name="Accent3 - 60% 4" xfId="411" xr:uid="{00000000-0005-0000-0000-000079020000}"/>
    <cellStyle name="Accent3 - 60% 5" xfId="412" xr:uid="{00000000-0005-0000-0000-00007A020000}"/>
    <cellStyle name="Accent3 - 60% 6" xfId="413" xr:uid="{00000000-0005-0000-0000-00007B020000}"/>
    <cellStyle name="Accent3 - 60% 7" xfId="414" xr:uid="{00000000-0005-0000-0000-00007C020000}"/>
    <cellStyle name="Accent3 - 60% 8" xfId="415" xr:uid="{00000000-0005-0000-0000-00007D020000}"/>
    <cellStyle name="Accent3 - 60% 9" xfId="416" xr:uid="{00000000-0005-0000-0000-00007E020000}"/>
    <cellStyle name="Accent4" xfId="121" xr:uid="{00000000-0005-0000-0000-00007F020000}"/>
    <cellStyle name="Accent4 - 20%" xfId="417" xr:uid="{00000000-0005-0000-0000-000080020000}"/>
    <cellStyle name="Accent4 - 20% 10" xfId="418" xr:uid="{00000000-0005-0000-0000-000081020000}"/>
    <cellStyle name="Accent4 - 20% 11" xfId="419" xr:uid="{00000000-0005-0000-0000-000082020000}"/>
    <cellStyle name="Accent4 - 20% 12" xfId="2750" xr:uid="{00000000-0005-0000-0000-000083020000}"/>
    <cellStyle name="Accent4 - 20% 13" xfId="2751" xr:uid="{00000000-0005-0000-0000-000084020000}"/>
    <cellStyle name="Accent4 - 20% 2" xfId="420" xr:uid="{00000000-0005-0000-0000-000085020000}"/>
    <cellStyle name="Accent4 - 20% 2 2" xfId="421" xr:uid="{00000000-0005-0000-0000-000086020000}"/>
    <cellStyle name="Accent4 - 20% 2 2 2" xfId="422" xr:uid="{00000000-0005-0000-0000-000087020000}"/>
    <cellStyle name="Accent4 - 20% 2 2 3" xfId="3661" xr:uid="{00000000-0005-0000-0000-000088020000}"/>
    <cellStyle name="Accent4 - 20% 3" xfId="423" xr:uid="{00000000-0005-0000-0000-000089020000}"/>
    <cellStyle name="Accent4 - 20% 3 2" xfId="2752" xr:uid="{00000000-0005-0000-0000-00008A020000}"/>
    <cellStyle name="Accent4 - 20% 4" xfId="424" xr:uid="{00000000-0005-0000-0000-00008B020000}"/>
    <cellStyle name="Accent4 - 20% 4 2" xfId="2753" xr:uid="{00000000-0005-0000-0000-00008C020000}"/>
    <cellStyle name="Accent4 - 20% 5" xfId="425" xr:uid="{00000000-0005-0000-0000-00008D020000}"/>
    <cellStyle name="Accent4 - 20% 5 2" xfId="2754" xr:uid="{00000000-0005-0000-0000-00008E020000}"/>
    <cellStyle name="Accent4 - 20% 6" xfId="426" xr:uid="{00000000-0005-0000-0000-00008F020000}"/>
    <cellStyle name="Accent4 - 20% 6 2" xfId="2756" xr:uid="{00000000-0005-0000-0000-000090020000}"/>
    <cellStyle name="Accent4 - 20% 6 3" xfId="2755" xr:uid="{00000000-0005-0000-0000-000091020000}"/>
    <cellStyle name="Accent4 - 20% 6 3 2" xfId="3660" xr:uid="{00000000-0005-0000-0000-000092020000}"/>
    <cellStyle name="Accent4 - 20% 7" xfId="427" xr:uid="{00000000-0005-0000-0000-000093020000}"/>
    <cellStyle name="Accent4 - 20% 8" xfId="428" xr:uid="{00000000-0005-0000-0000-000094020000}"/>
    <cellStyle name="Accent4 - 20% 8 2" xfId="2757" xr:uid="{00000000-0005-0000-0000-000095020000}"/>
    <cellStyle name="Accent4 - 20% 8 3" xfId="3659" xr:uid="{00000000-0005-0000-0000-000096020000}"/>
    <cellStyle name="Accent4 - 20% 9" xfId="429" xr:uid="{00000000-0005-0000-0000-000097020000}"/>
    <cellStyle name="Accent4 - 20%_Combinación de negocios - AA-IAMv3" xfId="2758" xr:uid="{00000000-0005-0000-0000-000098020000}"/>
    <cellStyle name="Accent4 - 40%" xfId="430" xr:uid="{00000000-0005-0000-0000-000099020000}"/>
    <cellStyle name="Accent4 - 40% 10" xfId="431" xr:uid="{00000000-0005-0000-0000-00009A020000}"/>
    <cellStyle name="Accent4 - 40% 11" xfId="432" xr:uid="{00000000-0005-0000-0000-00009B020000}"/>
    <cellStyle name="Accent4 - 40% 12" xfId="2759" xr:uid="{00000000-0005-0000-0000-00009C020000}"/>
    <cellStyle name="Accent4 - 40% 13" xfId="2760" xr:uid="{00000000-0005-0000-0000-00009D020000}"/>
    <cellStyle name="Accent4 - 40% 2" xfId="433" xr:uid="{00000000-0005-0000-0000-00009E020000}"/>
    <cellStyle name="Accent4 - 40% 2 2" xfId="434" xr:uid="{00000000-0005-0000-0000-00009F020000}"/>
    <cellStyle name="Accent4 - 40% 2 2 2" xfId="435" xr:uid="{00000000-0005-0000-0000-0000A0020000}"/>
    <cellStyle name="Accent4 - 40% 2 2 3" xfId="3658" xr:uid="{00000000-0005-0000-0000-0000A1020000}"/>
    <cellStyle name="Accent4 - 40% 3" xfId="436" xr:uid="{00000000-0005-0000-0000-0000A2020000}"/>
    <cellStyle name="Accent4 - 40% 3 2" xfId="2761" xr:uid="{00000000-0005-0000-0000-0000A3020000}"/>
    <cellStyle name="Accent4 - 40% 4" xfId="437" xr:uid="{00000000-0005-0000-0000-0000A4020000}"/>
    <cellStyle name="Accent4 - 40% 4 2" xfId="2762" xr:uid="{00000000-0005-0000-0000-0000A5020000}"/>
    <cellStyle name="Accent4 - 40% 5" xfId="438" xr:uid="{00000000-0005-0000-0000-0000A6020000}"/>
    <cellStyle name="Accent4 - 40% 5 2" xfId="2763" xr:uid="{00000000-0005-0000-0000-0000A7020000}"/>
    <cellStyle name="Accent4 - 40% 6" xfId="439" xr:uid="{00000000-0005-0000-0000-0000A8020000}"/>
    <cellStyle name="Accent4 - 40% 6 2" xfId="2765" xr:uid="{00000000-0005-0000-0000-0000A9020000}"/>
    <cellStyle name="Accent4 - 40% 6 3" xfId="2764" xr:uid="{00000000-0005-0000-0000-0000AA020000}"/>
    <cellStyle name="Accent4 - 40% 6 3 2" xfId="3657" xr:uid="{00000000-0005-0000-0000-0000AB020000}"/>
    <cellStyle name="Accent4 - 40% 7" xfId="440" xr:uid="{00000000-0005-0000-0000-0000AC020000}"/>
    <cellStyle name="Accent4 - 40% 8" xfId="441" xr:uid="{00000000-0005-0000-0000-0000AD020000}"/>
    <cellStyle name="Accent4 - 40% 8 2" xfId="2766" xr:uid="{00000000-0005-0000-0000-0000AE020000}"/>
    <cellStyle name="Accent4 - 40% 8 3" xfId="3656" xr:uid="{00000000-0005-0000-0000-0000AF020000}"/>
    <cellStyle name="Accent4 - 40% 9" xfId="442" xr:uid="{00000000-0005-0000-0000-0000B0020000}"/>
    <cellStyle name="Accent4 - 40%_Combinación de negocios - AA-IAMv3" xfId="2767" xr:uid="{00000000-0005-0000-0000-0000B1020000}"/>
    <cellStyle name="Accent4 - 60%" xfId="443" xr:uid="{00000000-0005-0000-0000-0000B2020000}"/>
    <cellStyle name="Accent4 - 60% 10" xfId="444" xr:uid="{00000000-0005-0000-0000-0000B3020000}"/>
    <cellStyle name="Accent4 - 60% 11" xfId="445" xr:uid="{00000000-0005-0000-0000-0000B4020000}"/>
    <cellStyle name="Accent4 - 60% 2" xfId="446" xr:uid="{00000000-0005-0000-0000-0000B5020000}"/>
    <cellStyle name="Accent4 - 60% 2 2" xfId="447" xr:uid="{00000000-0005-0000-0000-0000B6020000}"/>
    <cellStyle name="Accent4 - 60% 2 2 2" xfId="448" xr:uid="{00000000-0005-0000-0000-0000B7020000}"/>
    <cellStyle name="Accent4 - 60% 3" xfId="449" xr:uid="{00000000-0005-0000-0000-0000B8020000}"/>
    <cellStyle name="Accent4 - 60% 4" xfId="450" xr:uid="{00000000-0005-0000-0000-0000B9020000}"/>
    <cellStyle name="Accent4 - 60% 5" xfId="451" xr:uid="{00000000-0005-0000-0000-0000BA020000}"/>
    <cellStyle name="Accent4 - 60% 6" xfId="452" xr:uid="{00000000-0005-0000-0000-0000BB020000}"/>
    <cellStyle name="Accent4 - 60% 7" xfId="453" xr:uid="{00000000-0005-0000-0000-0000BC020000}"/>
    <cellStyle name="Accent4 - 60% 8" xfId="454" xr:uid="{00000000-0005-0000-0000-0000BD020000}"/>
    <cellStyle name="Accent4 - 60% 9" xfId="455" xr:uid="{00000000-0005-0000-0000-0000BE020000}"/>
    <cellStyle name="Accent5" xfId="122" xr:uid="{00000000-0005-0000-0000-0000BF020000}"/>
    <cellStyle name="Accent5 - 20%" xfId="456" xr:uid="{00000000-0005-0000-0000-0000C0020000}"/>
    <cellStyle name="Accent5 - 20% 10" xfId="457" xr:uid="{00000000-0005-0000-0000-0000C1020000}"/>
    <cellStyle name="Accent5 - 20% 11" xfId="458" xr:uid="{00000000-0005-0000-0000-0000C2020000}"/>
    <cellStyle name="Accent5 - 20% 12" xfId="2768" xr:uid="{00000000-0005-0000-0000-0000C3020000}"/>
    <cellStyle name="Accent5 - 20% 13" xfId="2769" xr:uid="{00000000-0005-0000-0000-0000C4020000}"/>
    <cellStyle name="Accent5 - 20% 2" xfId="459" xr:uid="{00000000-0005-0000-0000-0000C5020000}"/>
    <cellStyle name="Accent5 - 20% 2 2" xfId="460" xr:uid="{00000000-0005-0000-0000-0000C6020000}"/>
    <cellStyle name="Accent5 - 20% 2 2 2" xfId="461" xr:uid="{00000000-0005-0000-0000-0000C7020000}"/>
    <cellStyle name="Accent5 - 20% 2 2 3" xfId="3655" xr:uid="{00000000-0005-0000-0000-0000C8020000}"/>
    <cellStyle name="Accent5 - 20% 3" xfId="462" xr:uid="{00000000-0005-0000-0000-0000C9020000}"/>
    <cellStyle name="Accent5 - 20% 3 2" xfId="2770" xr:uid="{00000000-0005-0000-0000-0000CA020000}"/>
    <cellStyle name="Accent5 - 20% 4" xfId="463" xr:uid="{00000000-0005-0000-0000-0000CB020000}"/>
    <cellStyle name="Accent5 - 20% 4 2" xfId="2771" xr:uid="{00000000-0005-0000-0000-0000CC020000}"/>
    <cellStyle name="Accent5 - 20% 5" xfId="464" xr:uid="{00000000-0005-0000-0000-0000CD020000}"/>
    <cellStyle name="Accent5 - 20% 5 2" xfId="2772" xr:uid="{00000000-0005-0000-0000-0000CE020000}"/>
    <cellStyle name="Accent5 - 20% 6" xfId="465" xr:uid="{00000000-0005-0000-0000-0000CF020000}"/>
    <cellStyle name="Accent5 - 20% 6 2" xfId="2774" xr:uid="{00000000-0005-0000-0000-0000D0020000}"/>
    <cellStyle name="Accent5 - 20% 6 3" xfId="2773" xr:uid="{00000000-0005-0000-0000-0000D1020000}"/>
    <cellStyle name="Accent5 - 20% 6 3 2" xfId="3654" xr:uid="{00000000-0005-0000-0000-0000D2020000}"/>
    <cellStyle name="Accent5 - 20% 7" xfId="466" xr:uid="{00000000-0005-0000-0000-0000D3020000}"/>
    <cellStyle name="Accent5 - 20% 8" xfId="467" xr:uid="{00000000-0005-0000-0000-0000D4020000}"/>
    <cellStyle name="Accent5 - 20% 8 2" xfId="2775" xr:uid="{00000000-0005-0000-0000-0000D5020000}"/>
    <cellStyle name="Accent5 - 20% 8 3" xfId="3653" xr:uid="{00000000-0005-0000-0000-0000D6020000}"/>
    <cellStyle name="Accent5 - 20% 9" xfId="468" xr:uid="{00000000-0005-0000-0000-0000D7020000}"/>
    <cellStyle name="Accent5 - 20%_Combinación de negocios - AA-IAMv3" xfId="2776" xr:uid="{00000000-0005-0000-0000-0000D8020000}"/>
    <cellStyle name="Accent5 - 40%" xfId="469" xr:uid="{00000000-0005-0000-0000-0000D9020000}"/>
    <cellStyle name="Accent5 - 40% 2" xfId="470" xr:uid="{00000000-0005-0000-0000-0000DA020000}"/>
    <cellStyle name="Accent5 - 40% 2 2" xfId="2777" xr:uid="{00000000-0005-0000-0000-0000DB020000}"/>
    <cellStyle name="Accent5 - 40% 3" xfId="471" xr:uid="{00000000-0005-0000-0000-0000DC020000}"/>
    <cellStyle name="Accent5 - 40% 3 2" xfId="2778" xr:uid="{00000000-0005-0000-0000-0000DD020000}"/>
    <cellStyle name="Accent5 - 40% 4" xfId="472" xr:uid="{00000000-0005-0000-0000-0000DE020000}"/>
    <cellStyle name="Accent5 - 40% 4 2" xfId="2779" xr:uid="{00000000-0005-0000-0000-0000DF020000}"/>
    <cellStyle name="Accent5 - 40% 5" xfId="473" xr:uid="{00000000-0005-0000-0000-0000E0020000}"/>
    <cellStyle name="Accent5 - 40% 5 2" xfId="2780" xr:uid="{00000000-0005-0000-0000-0000E1020000}"/>
    <cellStyle name="Accent5 - 40% 6" xfId="474" xr:uid="{00000000-0005-0000-0000-0000E2020000}"/>
    <cellStyle name="Accent5 - 40% 6 2" xfId="2781" xr:uid="{00000000-0005-0000-0000-0000E3020000}"/>
    <cellStyle name="Accent5 - 40% 7" xfId="2782" xr:uid="{00000000-0005-0000-0000-0000E4020000}"/>
    <cellStyle name="Accent5 - 40% 8" xfId="2783" xr:uid="{00000000-0005-0000-0000-0000E5020000}"/>
    <cellStyle name="Accent5 - 40% 9" xfId="2784" xr:uid="{00000000-0005-0000-0000-0000E6020000}"/>
    <cellStyle name="Accent5 - 40%_Combinación de negocios - AA-IAMv3" xfId="2785" xr:uid="{00000000-0005-0000-0000-0000E7020000}"/>
    <cellStyle name="Accent5 - 60%" xfId="475" xr:uid="{00000000-0005-0000-0000-0000E8020000}"/>
    <cellStyle name="Accent5 - 60% 10" xfId="476" xr:uid="{00000000-0005-0000-0000-0000E9020000}"/>
    <cellStyle name="Accent5 - 60% 11" xfId="477" xr:uid="{00000000-0005-0000-0000-0000EA020000}"/>
    <cellStyle name="Accent5 - 60% 2" xfId="478" xr:uid="{00000000-0005-0000-0000-0000EB020000}"/>
    <cellStyle name="Accent5 - 60% 2 2" xfId="479" xr:uid="{00000000-0005-0000-0000-0000EC020000}"/>
    <cellStyle name="Accent5 - 60% 2 2 2" xfId="480" xr:uid="{00000000-0005-0000-0000-0000ED020000}"/>
    <cellStyle name="Accent5 - 60% 3" xfId="481" xr:uid="{00000000-0005-0000-0000-0000EE020000}"/>
    <cellStyle name="Accent5 - 60% 4" xfId="482" xr:uid="{00000000-0005-0000-0000-0000EF020000}"/>
    <cellStyle name="Accent5 - 60% 5" xfId="483" xr:uid="{00000000-0005-0000-0000-0000F0020000}"/>
    <cellStyle name="Accent5 - 60% 6" xfId="484" xr:uid="{00000000-0005-0000-0000-0000F1020000}"/>
    <cellStyle name="Accent5 - 60% 7" xfId="485" xr:uid="{00000000-0005-0000-0000-0000F2020000}"/>
    <cellStyle name="Accent5 - 60% 8" xfId="486" xr:uid="{00000000-0005-0000-0000-0000F3020000}"/>
    <cellStyle name="Accent5 - 60% 9" xfId="487" xr:uid="{00000000-0005-0000-0000-0000F4020000}"/>
    <cellStyle name="Accent6" xfId="123" xr:uid="{00000000-0005-0000-0000-0000F5020000}"/>
    <cellStyle name="Accent6 - 20%" xfId="488" xr:uid="{00000000-0005-0000-0000-0000F6020000}"/>
    <cellStyle name="Accent6 - 20% 2" xfId="489" xr:uid="{00000000-0005-0000-0000-0000F7020000}"/>
    <cellStyle name="Accent6 - 20% 2 2" xfId="2786" xr:uid="{00000000-0005-0000-0000-0000F8020000}"/>
    <cellStyle name="Accent6 - 20% 3" xfId="490" xr:uid="{00000000-0005-0000-0000-0000F9020000}"/>
    <cellStyle name="Accent6 - 20% 3 2" xfId="2787" xr:uid="{00000000-0005-0000-0000-0000FA020000}"/>
    <cellStyle name="Accent6 - 20% 4" xfId="491" xr:uid="{00000000-0005-0000-0000-0000FB020000}"/>
    <cellStyle name="Accent6 - 20% 4 2" xfId="2788" xr:uid="{00000000-0005-0000-0000-0000FC020000}"/>
    <cellStyle name="Accent6 - 20% 5" xfId="492" xr:uid="{00000000-0005-0000-0000-0000FD020000}"/>
    <cellStyle name="Accent6 - 20% 5 2" xfId="2789" xr:uid="{00000000-0005-0000-0000-0000FE020000}"/>
    <cellStyle name="Accent6 - 20% 6" xfId="493" xr:uid="{00000000-0005-0000-0000-0000FF020000}"/>
    <cellStyle name="Accent6 - 20% 6 2" xfId="2790" xr:uid="{00000000-0005-0000-0000-000000030000}"/>
    <cellStyle name="Accent6 - 20% 7" xfId="2791" xr:uid="{00000000-0005-0000-0000-000001030000}"/>
    <cellStyle name="Accent6 - 20% 8" xfId="2792" xr:uid="{00000000-0005-0000-0000-000002030000}"/>
    <cellStyle name="Accent6 - 20% 9" xfId="2793" xr:uid="{00000000-0005-0000-0000-000003030000}"/>
    <cellStyle name="Accent6 - 20%_Combinación de negocios - AA-IAMv3" xfId="2794" xr:uid="{00000000-0005-0000-0000-000004030000}"/>
    <cellStyle name="Accent6 - 40%" xfId="494" xr:uid="{00000000-0005-0000-0000-000005030000}"/>
    <cellStyle name="Accent6 - 40% 10" xfId="495" xr:uid="{00000000-0005-0000-0000-000006030000}"/>
    <cellStyle name="Accent6 - 40% 11" xfId="496" xr:uid="{00000000-0005-0000-0000-000007030000}"/>
    <cellStyle name="Accent6 - 40% 12" xfId="2795" xr:uid="{00000000-0005-0000-0000-000008030000}"/>
    <cellStyle name="Accent6 - 40% 13" xfId="2796" xr:uid="{00000000-0005-0000-0000-000009030000}"/>
    <cellStyle name="Accent6 - 40% 2" xfId="497" xr:uid="{00000000-0005-0000-0000-00000A030000}"/>
    <cellStyle name="Accent6 - 40% 2 2" xfId="498" xr:uid="{00000000-0005-0000-0000-00000B030000}"/>
    <cellStyle name="Accent6 - 40% 2 2 2" xfId="499" xr:uid="{00000000-0005-0000-0000-00000C030000}"/>
    <cellStyle name="Accent6 - 40% 2 2 3" xfId="3652" xr:uid="{00000000-0005-0000-0000-00000D030000}"/>
    <cellStyle name="Accent6 - 40% 3" xfId="500" xr:uid="{00000000-0005-0000-0000-00000E030000}"/>
    <cellStyle name="Accent6 - 40% 3 2" xfId="2797" xr:uid="{00000000-0005-0000-0000-00000F030000}"/>
    <cellStyle name="Accent6 - 40% 4" xfId="501" xr:uid="{00000000-0005-0000-0000-000010030000}"/>
    <cellStyle name="Accent6 - 40% 4 2" xfId="2798" xr:uid="{00000000-0005-0000-0000-000011030000}"/>
    <cellStyle name="Accent6 - 40% 5" xfId="502" xr:uid="{00000000-0005-0000-0000-000012030000}"/>
    <cellStyle name="Accent6 - 40% 5 2" xfId="2799" xr:uid="{00000000-0005-0000-0000-000013030000}"/>
    <cellStyle name="Accent6 - 40% 6" xfId="503" xr:uid="{00000000-0005-0000-0000-000014030000}"/>
    <cellStyle name="Accent6 - 40% 6 2" xfId="2801" xr:uid="{00000000-0005-0000-0000-000015030000}"/>
    <cellStyle name="Accent6 - 40% 6 3" xfId="2800" xr:uid="{00000000-0005-0000-0000-000016030000}"/>
    <cellStyle name="Accent6 - 40% 6 3 2" xfId="3651" xr:uid="{00000000-0005-0000-0000-000017030000}"/>
    <cellStyle name="Accent6 - 40% 7" xfId="504" xr:uid="{00000000-0005-0000-0000-000018030000}"/>
    <cellStyle name="Accent6 - 40% 8" xfId="505" xr:uid="{00000000-0005-0000-0000-000019030000}"/>
    <cellStyle name="Accent6 - 40% 8 2" xfId="2802" xr:uid="{00000000-0005-0000-0000-00001A030000}"/>
    <cellStyle name="Accent6 - 40% 8 3" xfId="3650" xr:uid="{00000000-0005-0000-0000-00001B030000}"/>
    <cellStyle name="Accent6 - 40% 9" xfId="506" xr:uid="{00000000-0005-0000-0000-00001C030000}"/>
    <cellStyle name="Accent6 - 40%_Combinación de negocios - AA-IAMv3" xfId="2803" xr:uid="{00000000-0005-0000-0000-00001D030000}"/>
    <cellStyle name="Accent6 - 60%" xfId="507" xr:uid="{00000000-0005-0000-0000-00001E030000}"/>
    <cellStyle name="Accent6 - 60% 10" xfId="508" xr:uid="{00000000-0005-0000-0000-00001F030000}"/>
    <cellStyle name="Accent6 - 60% 11" xfId="509" xr:uid="{00000000-0005-0000-0000-000020030000}"/>
    <cellStyle name="Accent6 - 60% 2" xfId="510" xr:uid="{00000000-0005-0000-0000-000021030000}"/>
    <cellStyle name="Accent6 - 60% 2 2" xfId="511" xr:uid="{00000000-0005-0000-0000-000022030000}"/>
    <cellStyle name="Accent6 - 60% 2 2 2" xfId="512" xr:uid="{00000000-0005-0000-0000-000023030000}"/>
    <cellStyle name="Accent6 - 60% 3" xfId="513" xr:uid="{00000000-0005-0000-0000-000024030000}"/>
    <cellStyle name="Accent6 - 60% 4" xfId="514" xr:uid="{00000000-0005-0000-0000-000025030000}"/>
    <cellStyle name="Accent6 - 60% 5" xfId="515" xr:uid="{00000000-0005-0000-0000-000026030000}"/>
    <cellStyle name="Accent6 - 60% 6" xfId="516" xr:uid="{00000000-0005-0000-0000-000027030000}"/>
    <cellStyle name="Accent6 - 60% 7" xfId="517" xr:uid="{00000000-0005-0000-0000-000028030000}"/>
    <cellStyle name="Accent6 - 60% 8" xfId="518" xr:uid="{00000000-0005-0000-0000-000029030000}"/>
    <cellStyle name="Accent6 - 60% 9" xfId="519" xr:uid="{00000000-0005-0000-0000-00002A030000}"/>
    <cellStyle name="Akcent 1" xfId="124" xr:uid="{00000000-0005-0000-0000-00002B030000}"/>
    <cellStyle name="Akcent 2" xfId="125" xr:uid="{00000000-0005-0000-0000-00002C030000}"/>
    <cellStyle name="Akcent 3" xfId="126" xr:uid="{00000000-0005-0000-0000-00002D030000}"/>
    <cellStyle name="Akcent 4" xfId="127" xr:uid="{00000000-0005-0000-0000-00002E030000}"/>
    <cellStyle name="Akcent 5" xfId="128" xr:uid="{00000000-0005-0000-0000-00002F030000}"/>
    <cellStyle name="Akcent 6" xfId="129" xr:uid="{00000000-0005-0000-0000-000030030000}"/>
    <cellStyle name="Bad" xfId="130" xr:uid="{00000000-0005-0000-0000-000031030000}"/>
    <cellStyle name="Buena 10" xfId="520" xr:uid="{00000000-0005-0000-0000-000032030000}"/>
    <cellStyle name="Buena 10 2" xfId="521" xr:uid="{00000000-0005-0000-0000-000033030000}"/>
    <cellStyle name="Buena 10 3" xfId="522" xr:uid="{00000000-0005-0000-0000-000034030000}"/>
    <cellStyle name="Buena 10 4" xfId="523" xr:uid="{00000000-0005-0000-0000-000035030000}"/>
    <cellStyle name="Buena 10 5" xfId="524" xr:uid="{00000000-0005-0000-0000-000036030000}"/>
    <cellStyle name="Buena 10 6" xfId="3389" xr:uid="{00000000-0005-0000-0000-000037030000}"/>
    <cellStyle name="Buena 10 7" xfId="3649" xr:uid="{00000000-0005-0000-0000-000038030000}"/>
    <cellStyle name="Buena 10 8" xfId="3514" xr:uid="{00000000-0005-0000-0000-000039030000}"/>
    <cellStyle name="Buena 11" xfId="525" xr:uid="{00000000-0005-0000-0000-00003A030000}"/>
    <cellStyle name="Buena 12" xfId="526" xr:uid="{00000000-0005-0000-0000-00003B030000}"/>
    <cellStyle name="Buena 13" xfId="527" xr:uid="{00000000-0005-0000-0000-00003C030000}"/>
    <cellStyle name="Buena 14" xfId="528" xr:uid="{00000000-0005-0000-0000-00003D030000}"/>
    <cellStyle name="Buena 2" xfId="529" xr:uid="{00000000-0005-0000-0000-00003E030000}"/>
    <cellStyle name="Buena 2 2" xfId="530" xr:uid="{00000000-0005-0000-0000-00003F030000}"/>
    <cellStyle name="Buena 2 3" xfId="531" xr:uid="{00000000-0005-0000-0000-000040030000}"/>
    <cellStyle name="Buena 2 4" xfId="532" xr:uid="{00000000-0005-0000-0000-000041030000}"/>
    <cellStyle name="Buena 2 5" xfId="533" xr:uid="{00000000-0005-0000-0000-000042030000}"/>
    <cellStyle name="Buena 2 6" xfId="534" xr:uid="{00000000-0005-0000-0000-000043030000}"/>
    <cellStyle name="Buena 2 7" xfId="3648" xr:uid="{00000000-0005-0000-0000-000044030000}"/>
    <cellStyle name="Buena 3" xfId="535" xr:uid="{00000000-0005-0000-0000-000045030000}"/>
    <cellStyle name="Buena 3 2" xfId="536" xr:uid="{00000000-0005-0000-0000-000046030000}"/>
    <cellStyle name="Buena 3 3" xfId="537" xr:uid="{00000000-0005-0000-0000-000047030000}"/>
    <cellStyle name="Buena 3 4" xfId="538" xr:uid="{00000000-0005-0000-0000-000048030000}"/>
    <cellStyle name="Buena 3 5" xfId="539" xr:uid="{00000000-0005-0000-0000-000049030000}"/>
    <cellStyle name="Buena 3 6" xfId="3647" xr:uid="{00000000-0005-0000-0000-00004A030000}"/>
    <cellStyle name="Buena 3 7" xfId="4065" xr:uid="{3F7FE105-F01C-4411-9B74-D3709058A7B0}"/>
    <cellStyle name="Buena 4" xfId="540" xr:uid="{00000000-0005-0000-0000-00004B030000}"/>
    <cellStyle name="Buena 4 2" xfId="541" xr:uid="{00000000-0005-0000-0000-00004C030000}"/>
    <cellStyle name="Buena 4 3" xfId="542" xr:uid="{00000000-0005-0000-0000-00004D030000}"/>
    <cellStyle name="Buena 4 4" xfId="543" xr:uid="{00000000-0005-0000-0000-00004E030000}"/>
    <cellStyle name="Buena 4 5" xfId="544" xr:uid="{00000000-0005-0000-0000-00004F030000}"/>
    <cellStyle name="Buena 4 6" xfId="3646" xr:uid="{00000000-0005-0000-0000-000050030000}"/>
    <cellStyle name="Buena 5" xfId="545" xr:uid="{00000000-0005-0000-0000-000051030000}"/>
    <cellStyle name="Buena 5 2" xfId="546" xr:uid="{00000000-0005-0000-0000-000052030000}"/>
    <cellStyle name="Buena 5 3" xfId="547" xr:uid="{00000000-0005-0000-0000-000053030000}"/>
    <cellStyle name="Buena 5 4" xfId="548" xr:uid="{00000000-0005-0000-0000-000054030000}"/>
    <cellStyle name="Buena 5 5" xfId="549" xr:uid="{00000000-0005-0000-0000-000055030000}"/>
    <cellStyle name="Buena 5 6" xfId="3645" xr:uid="{00000000-0005-0000-0000-000056030000}"/>
    <cellStyle name="Buena 6" xfId="550" xr:uid="{00000000-0005-0000-0000-000057030000}"/>
    <cellStyle name="Buena 6 2" xfId="551" xr:uid="{00000000-0005-0000-0000-000058030000}"/>
    <cellStyle name="Buena 6 2 2" xfId="2804" xr:uid="{00000000-0005-0000-0000-000059030000}"/>
    <cellStyle name="Buena 6 2 3" xfId="3644" xr:uid="{00000000-0005-0000-0000-00005A030000}"/>
    <cellStyle name="Buena 6 3" xfId="552" xr:uid="{00000000-0005-0000-0000-00005B030000}"/>
    <cellStyle name="Buena 6 4" xfId="553" xr:uid="{00000000-0005-0000-0000-00005C030000}"/>
    <cellStyle name="Buena 6 5" xfId="554" xr:uid="{00000000-0005-0000-0000-00005D030000}"/>
    <cellStyle name="Buena 7" xfId="555" xr:uid="{00000000-0005-0000-0000-00005E030000}"/>
    <cellStyle name="Buena 7 2" xfId="556" xr:uid="{00000000-0005-0000-0000-00005F030000}"/>
    <cellStyle name="Buena 7 3" xfId="557" xr:uid="{00000000-0005-0000-0000-000060030000}"/>
    <cellStyle name="Buena 7 4" xfId="558" xr:uid="{00000000-0005-0000-0000-000061030000}"/>
    <cellStyle name="Buena 7 5" xfId="559" xr:uid="{00000000-0005-0000-0000-000062030000}"/>
    <cellStyle name="Buena 7 6" xfId="4066" xr:uid="{C8B5CF70-2A8F-40B9-B342-05335B5ADDD5}"/>
    <cellStyle name="Buena 8" xfId="560" xr:uid="{00000000-0005-0000-0000-000063030000}"/>
    <cellStyle name="Buena 8 2" xfId="561" xr:uid="{00000000-0005-0000-0000-000064030000}"/>
    <cellStyle name="Buena 8 3" xfId="562" xr:uid="{00000000-0005-0000-0000-000065030000}"/>
    <cellStyle name="Buena 8 4" xfId="563" xr:uid="{00000000-0005-0000-0000-000066030000}"/>
    <cellStyle name="Buena 8 5" xfId="564" xr:uid="{00000000-0005-0000-0000-000067030000}"/>
    <cellStyle name="Buena 8 6" xfId="4226" xr:uid="{E46D3222-C69D-450C-A5A8-F40B3D72D004}"/>
    <cellStyle name="Buena 9" xfId="565" xr:uid="{00000000-0005-0000-0000-000068030000}"/>
    <cellStyle name="Buena 9 2" xfId="566" xr:uid="{00000000-0005-0000-0000-000069030000}"/>
    <cellStyle name="Buena 9 3" xfId="567" xr:uid="{00000000-0005-0000-0000-00006A030000}"/>
    <cellStyle name="Buena 9 4" xfId="568" xr:uid="{00000000-0005-0000-0000-00006B030000}"/>
    <cellStyle name="Buena 9 5" xfId="569" xr:uid="{00000000-0005-0000-0000-00006C030000}"/>
    <cellStyle name="Buena 9 6" xfId="4307" xr:uid="{3DD75A30-0F9F-4D93-B6AB-4CB6D78DB420}"/>
    <cellStyle name="Bueno" xfId="3289" builtinId="26" customBuiltin="1"/>
    <cellStyle name="Bueno 2" xfId="2651" xr:uid="{00000000-0005-0000-0000-00006E030000}"/>
    <cellStyle name="Bueno 2 2" xfId="3968" xr:uid="{86DAEB49-7D7D-49E8-832A-B46C22AE392A}"/>
    <cellStyle name="Bueno 2 2 2" xfId="4425" xr:uid="{DF78AB6D-6199-49A6-96AE-9535DEB1FE7D}"/>
    <cellStyle name="Bueno 3" xfId="131" xr:uid="{00000000-0005-0000-0000-00006F030000}"/>
    <cellStyle name="Bueno 3 2" xfId="4508" xr:uid="{3475B5D4-9FAE-4E5D-B3F9-4C6ACA8F8B75}"/>
    <cellStyle name="Bueno 4" xfId="4475" xr:uid="{886A5C28-E279-4CC0-BA7D-E38F9FB2DEDA}"/>
    <cellStyle name="Bueno 5" xfId="4018" xr:uid="{BCAE3128-05B0-4248-9826-3DDA3EC31695}"/>
    <cellStyle name="Cabece - Estilo3" xfId="570" xr:uid="{00000000-0005-0000-0000-000070030000}"/>
    <cellStyle name="Cabecera 1" xfId="571" xr:uid="{00000000-0005-0000-0000-000071030000}"/>
    <cellStyle name="Cabecera 2" xfId="572" xr:uid="{00000000-0005-0000-0000-000072030000}"/>
    <cellStyle name="Calculation" xfId="132" xr:uid="{00000000-0005-0000-0000-000073030000}"/>
    <cellStyle name="Calculation 2" xfId="2805" xr:uid="{00000000-0005-0000-0000-000074030000}"/>
    <cellStyle name="Calculation 3" xfId="4067" xr:uid="{264B84FE-76B4-4D77-B328-918D85146674}"/>
    <cellStyle name="Cálculo" xfId="3293" builtinId="22" customBuiltin="1"/>
    <cellStyle name="Cálculo 10" xfId="573" xr:uid="{00000000-0005-0000-0000-000076030000}"/>
    <cellStyle name="Cálculo 10 2" xfId="574" xr:uid="{00000000-0005-0000-0000-000077030000}"/>
    <cellStyle name="Cálculo 10 2 2" xfId="2806" xr:uid="{00000000-0005-0000-0000-000078030000}"/>
    <cellStyle name="Cálculo 10 3" xfId="575" xr:uid="{00000000-0005-0000-0000-000079030000}"/>
    <cellStyle name="Cálculo 10 3 2" xfId="2807" xr:uid="{00000000-0005-0000-0000-00007A030000}"/>
    <cellStyle name="Cálculo 10 4" xfId="576" xr:uid="{00000000-0005-0000-0000-00007B030000}"/>
    <cellStyle name="Cálculo 10 4 2" xfId="2808" xr:uid="{00000000-0005-0000-0000-00007C030000}"/>
    <cellStyle name="Cálculo 10 5" xfId="577" xr:uid="{00000000-0005-0000-0000-00007D030000}"/>
    <cellStyle name="Cálculo 10 5 2" xfId="2809" xr:uid="{00000000-0005-0000-0000-00007E030000}"/>
    <cellStyle name="Cálculo 10 6" xfId="3390" xr:uid="{00000000-0005-0000-0000-00007F030000}"/>
    <cellStyle name="Cálculo 10 7" xfId="3643" xr:uid="{00000000-0005-0000-0000-000080030000}"/>
    <cellStyle name="Cálculo 10 8" xfId="3515" xr:uid="{00000000-0005-0000-0000-000081030000}"/>
    <cellStyle name="Cálculo 10 9" xfId="4430" xr:uid="{4C2C3729-BCA6-4C0F-9628-0D3EFCDABFF2}"/>
    <cellStyle name="Cálculo 11" xfId="578" xr:uid="{00000000-0005-0000-0000-000082030000}"/>
    <cellStyle name="Cálculo 11 2" xfId="3391" xr:uid="{00000000-0005-0000-0000-000083030000}"/>
    <cellStyle name="Cálculo 11 3" xfId="4509" xr:uid="{D761FC3E-A4FF-46A2-A4AC-263AF87565EF}"/>
    <cellStyle name="Cálculo 12" xfId="579" xr:uid="{00000000-0005-0000-0000-000084030000}"/>
    <cellStyle name="Cálculo 12 2" xfId="3392" xr:uid="{00000000-0005-0000-0000-000085030000}"/>
    <cellStyle name="Cálculo 12 3" xfId="4019" xr:uid="{D4D5149B-5F00-4237-A43A-846CDAD73D68}"/>
    <cellStyle name="Cálculo 13" xfId="580" xr:uid="{00000000-0005-0000-0000-000086030000}"/>
    <cellStyle name="Cálculo 13 2" xfId="3393" xr:uid="{00000000-0005-0000-0000-000087030000}"/>
    <cellStyle name="Cálculo 14" xfId="581" xr:uid="{00000000-0005-0000-0000-000088030000}"/>
    <cellStyle name="Cálculo 14 2" xfId="3394" xr:uid="{00000000-0005-0000-0000-000089030000}"/>
    <cellStyle name="Cálculo 15" xfId="133" xr:uid="{00000000-0005-0000-0000-00008A030000}"/>
    <cellStyle name="Cálculo 16" xfId="3723" xr:uid="{00000000-0005-0000-0000-00008B030000}"/>
    <cellStyle name="Cálculo 2" xfId="582" xr:uid="{00000000-0005-0000-0000-00008C030000}"/>
    <cellStyle name="Cálculo 2 10" xfId="3969" xr:uid="{769856F9-3178-4C8A-8A0E-ACB9A8B00C3D}"/>
    <cellStyle name="Cálculo 2 2" xfId="583" xr:uid="{00000000-0005-0000-0000-00008D030000}"/>
    <cellStyle name="Cálculo 2 2 2" xfId="2811" xr:uid="{00000000-0005-0000-0000-00008E030000}"/>
    <cellStyle name="Cálculo 2 3" xfId="584" xr:uid="{00000000-0005-0000-0000-00008F030000}"/>
    <cellStyle name="Cálculo 2 3 2" xfId="2812" xr:uid="{00000000-0005-0000-0000-000090030000}"/>
    <cellStyle name="Cálculo 2 4" xfId="585" xr:uid="{00000000-0005-0000-0000-000091030000}"/>
    <cellStyle name="Cálculo 2 4 2" xfId="2813" xr:uid="{00000000-0005-0000-0000-000092030000}"/>
    <cellStyle name="Cálculo 2 5" xfId="586" xr:uid="{00000000-0005-0000-0000-000093030000}"/>
    <cellStyle name="Cálculo 2 5 2" xfId="2814" xr:uid="{00000000-0005-0000-0000-000094030000}"/>
    <cellStyle name="Cálculo 2 6" xfId="587" xr:uid="{00000000-0005-0000-0000-000095030000}"/>
    <cellStyle name="Cálculo 2 6 2" xfId="2815" xr:uid="{00000000-0005-0000-0000-000096030000}"/>
    <cellStyle name="Cálculo 2 7" xfId="2810" xr:uid="{00000000-0005-0000-0000-000097030000}"/>
    <cellStyle name="Cálculo 2 7 2" xfId="3642" xr:uid="{00000000-0005-0000-0000-000098030000}"/>
    <cellStyle name="Cálculo 2 8" xfId="3395" xr:uid="{00000000-0005-0000-0000-000099030000}"/>
    <cellStyle name="Cálculo 2 9" xfId="3773" xr:uid="{ABE76BB0-DF2C-4B3F-B4D1-B5BD1075251D}"/>
    <cellStyle name="Cálculo 3" xfId="588" xr:uid="{00000000-0005-0000-0000-00009A030000}"/>
    <cellStyle name="Cálculo 3 2" xfId="589" xr:uid="{00000000-0005-0000-0000-00009B030000}"/>
    <cellStyle name="Cálculo 3 2 2" xfId="2817" xr:uid="{00000000-0005-0000-0000-00009C030000}"/>
    <cellStyle name="Cálculo 3 3" xfId="590" xr:uid="{00000000-0005-0000-0000-00009D030000}"/>
    <cellStyle name="Cálculo 3 3 2" xfId="2818" xr:uid="{00000000-0005-0000-0000-00009E030000}"/>
    <cellStyle name="Cálculo 3 4" xfId="591" xr:uid="{00000000-0005-0000-0000-00009F030000}"/>
    <cellStyle name="Cálculo 3 4 2" xfId="2819" xr:uid="{00000000-0005-0000-0000-0000A0030000}"/>
    <cellStyle name="Cálculo 3 5" xfId="592" xr:uid="{00000000-0005-0000-0000-0000A1030000}"/>
    <cellStyle name="Cálculo 3 5 2" xfId="2820" xr:uid="{00000000-0005-0000-0000-0000A2030000}"/>
    <cellStyle name="Cálculo 3 6" xfId="2816" xr:uid="{00000000-0005-0000-0000-0000A3030000}"/>
    <cellStyle name="Cálculo 3 6 2" xfId="3641" xr:uid="{00000000-0005-0000-0000-0000A4030000}"/>
    <cellStyle name="Cálculo 3 7" xfId="3396" xr:uid="{00000000-0005-0000-0000-0000A5030000}"/>
    <cellStyle name="Cálculo 3 8" xfId="4068" xr:uid="{23C57DFD-451A-47C5-B3E5-9B27C4CC2564}"/>
    <cellStyle name="Cálculo 4" xfId="593" xr:uid="{00000000-0005-0000-0000-0000A6030000}"/>
    <cellStyle name="Cálculo 4 2" xfId="594" xr:uid="{00000000-0005-0000-0000-0000A7030000}"/>
    <cellStyle name="Cálculo 4 2 2" xfId="2822" xr:uid="{00000000-0005-0000-0000-0000A8030000}"/>
    <cellStyle name="Cálculo 4 3" xfId="595" xr:uid="{00000000-0005-0000-0000-0000A9030000}"/>
    <cellStyle name="Cálculo 4 3 2" xfId="2823" xr:uid="{00000000-0005-0000-0000-0000AA030000}"/>
    <cellStyle name="Cálculo 4 4" xfId="596" xr:uid="{00000000-0005-0000-0000-0000AB030000}"/>
    <cellStyle name="Cálculo 4 4 2" xfId="2824" xr:uid="{00000000-0005-0000-0000-0000AC030000}"/>
    <cellStyle name="Cálculo 4 5" xfId="597" xr:uid="{00000000-0005-0000-0000-0000AD030000}"/>
    <cellStyle name="Cálculo 4 5 2" xfId="2825" xr:uid="{00000000-0005-0000-0000-0000AE030000}"/>
    <cellStyle name="Cálculo 4 6" xfId="2821" xr:uid="{00000000-0005-0000-0000-0000AF030000}"/>
    <cellStyle name="Cálculo 4 6 2" xfId="3640" xr:uid="{00000000-0005-0000-0000-0000B0030000}"/>
    <cellStyle name="Cálculo 4 7" xfId="3397" xr:uid="{00000000-0005-0000-0000-0000B1030000}"/>
    <cellStyle name="Cálculo 4 8" xfId="4069" xr:uid="{9C65D4CA-D470-421D-AA25-3BFD82C97732}"/>
    <cellStyle name="Cálculo 5" xfId="598" xr:uid="{00000000-0005-0000-0000-0000B2030000}"/>
    <cellStyle name="Cálculo 5 2" xfId="599" xr:uid="{00000000-0005-0000-0000-0000B3030000}"/>
    <cellStyle name="Cálculo 5 2 2" xfId="2827" xr:uid="{00000000-0005-0000-0000-0000B4030000}"/>
    <cellStyle name="Cálculo 5 3" xfId="600" xr:uid="{00000000-0005-0000-0000-0000B5030000}"/>
    <cellStyle name="Cálculo 5 3 2" xfId="2828" xr:uid="{00000000-0005-0000-0000-0000B6030000}"/>
    <cellStyle name="Cálculo 5 4" xfId="601" xr:uid="{00000000-0005-0000-0000-0000B7030000}"/>
    <cellStyle name="Cálculo 5 4 2" xfId="2829" xr:uid="{00000000-0005-0000-0000-0000B8030000}"/>
    <cellStyle name="Cálculo 5 5" xfId="602" xr:uid="{00000000-0005-0000-0000-0000B9030000}"/>
    <cellStyle name="Cálculo 5 5 2" xfId="2830" xr:uid="{00000000-0005-0000-0000-0000BA030000}"/>
    <cellStyle name="Cálculo 5 6" xfId="2826" xr:uid="{00000000-0005-0000-0000-0000BB030000}"/>
    <cellStyle name="Cálculo 5 6 2" xfId="3639" xr:uid="{00000000-0005-0000-0000-0000BC030000}"/>
    <cellStyle name="Cálculo 5 7" xfId="3398" xr:uid="{00000000-0005-0000-0000-0000BD030000}"/>
    <cellStyle name="Cálculo 5 8" xfId="4070" xr:uid="{DD5444F8-C82D-41AF-AD53-B6E1F52708C9}"/>
    <cellStyle name="Cálculo 6" xfId="603" xr:uid="{00000000-0005-0000-0000-0000BE030000}"/>
    <cellStyle name="Cálculo 6 2" xfId="604" xr:uid="{00000000-0005-0000-0000-0000BF030000}"/>
    <cellStyle name="Cálculo 6 2 2" xfId="2832" xr:uid="{00000000-0005-0000-0000-0000C0030000}"/>
    <cellStyle name="Cálculo 6 3" xfId="605" xr:uid="{00000000-0005-0000-0000-0000C1030000}"/>
    <cellStyle name="Cálculo 6 3 2" xfId="2833" xr:uid="{00000000-0005-0000-0000-0000C2030000}"/>
    <cellStyle name="Cálculo 6 4" xfId="606" xr:uid="{00000000-0005-0000-0000-0000C3030000}"/>
    <cellStyle name="Cálculo 6 4 2" xfId="2834" xr:uid="{00000000-0005-0000-0000-0000C4030000}"/>
    <cellStyle name="Cálculo 6 5" xfId="607" xr:uid="{00000000-0005-0000-0000-0000C5030000}"/>
    <cellStyle name="Cálculo 6 5 2" xfId="2835" xr:uid="{00000000-0005-0000-0000-0000C6030000}"/>
    <cellStyle name="Cálculo 6 6" xfId="2831" xr:uid="{00000000-0005-0000-0000-0000C7030000}"/>
    <cellStyle name="Cálculo 6 7" xfId="4071" xr:uid="{016C19CB-E751-424A-BB51-2A7732FF5EEB}"/>
    <cellStyle name="Cálculo 7" xfId="608" xr:uid="{00000000-0005-0000-0000-0000C8030000}"/>
    <cellStyle name="Cálculo 7 2" xfId="609" xr:uid="{00000000-0005-0000-0000-0000C9030000}"/>
    <cellStyle name="Cálculo 7 2 2" xfId="2837" xr:uid="{00000000-0005-0000-0000-0000CA030000}"/>
    <cellStyle name="Cálculo 7 3" xfId="610" xr:uid="{00000000-0005-0000-0000-0000CB030000}"/>
    <cellStyle name="Cálculo 7 3 2" xfId="2838" xr:uid="{00000000-0005-0000-0000-0000CC030000}"/>
    <cellStyle name="Cálculo 7 4" xfId="611" xr:uid="{00000000-0005-0000-0000-0000CD030000}"/>
    <cellStyle name="Cálculo 7 4 2" xfId="2839" xr:uid="{00000000-0005-0000-0000-0000CE030000}"/>
    <cellStyle name="Cálculo 7 5" xfId="612" xr:uid="{00000000-0005-0000-0000-0000CF030000}"/>
    <cellStyle name="Cálculo 7 5 2" xfId="2840" xr:uid="{00000000-0005-0000-0000-0000D0030000}"/>
    <cellStyle name="Cálculo 7 6" xfId="2836" xr:uid="{00000000-0005-0000-0000-0000D1030000}"/>
    <cellStyle name="Cálculo 7 7" xfId="4072" xr:uid="{16388130-F7D1-447B-A79A-351A6465F477}"/>
    <cellStyle name="Cálculo 8" xfId="613" xr:uid="{00000000-0005-0000-0000-0000D2030000}"/>
    <cellStyle name="Cálculo 8 2" xfId="614" xr:uid="{00000000-0005-0000-0000-0000D3030000}"/>
    <cellStyle name="Cálculo 8 2 2" xfId="2842" xr:uid="{00000000-0005-0000-0000-0000D4030000}"/>
    <cellStyle name="Cálculo 8 3" xfId="615" xr:uid="{00000000-0005-0000-0000-0000D5030000}"/>
    <cellStyle name="Cálculo 8 3 2" xfId="2843" xr:uid="{00000000-0005-0000-0000-0000D6030000}"/>
    <cellStyle name="Cálculo 8 4" xfId="616" xr:uid="{00000000-0005-0000-0000-0000D7030000}"/>
    <cellStyle name="Cálculo 8 4 2" xfId="2844" xr:uid="{00000000-0005-0000-0000-0000D8030000}"/>
    <cellStyle name="Cálculo 8 5" xfId="617" xr:uid="{00000000-0005-0000-0000-0000D9030000}"/>
    <cellStyle name="Cálculo 8 5 2" xfId="2845" xr:uid="{00000000-0005-0000-0000-0000DA030000}"/>
    <cellStyle name="Cálculo 8 6" xfId="2841" xr:uid="{00000000-0005-0000-0000-0000DB030000}"/>
    <cellStyle name="Cálculo 8 7" xfId="4231" xr:uid="{E5A5B6E1-B271-4F93-BB2A-BEB9C7D68CA4}"/>
    <cellStyle name="Cálculo 9" xfId="618" xr:uid="{00000000-0005-0000-0000-0000DC030000}"/>
    <cellStyle name="Cálculo 9 2" xfId="619" xr:uid="{00000000-0005-0000-0000-0000DD030000}"/>
    <cellStyle name="Cálculo 9 2 2" xfId="2847" xr:uid="{00000000-0005-0000-0000-0000DE030000}"/>
    <cellStyle name="Cálculo 9 3" xfId="620" xr:uid="{00000000-0005-0000-0000-0000DF030000}"/>
    <cellStyle name="Cálculo 9 3 2" xfId="2848" xr:uid="{00000000-0005-0000-0000-0000E0030000}"/>
    <cellStyle name="Cálculo 9 4" xfId="621" xr:uid="{00000000-0005-0000-0000-0000E1030000}"/>
    <cellStyle name="Cálculo 9 4 2" xfId="2849" xr:uid="{00000000-0005-0000-0000-0000E2030000}"/>
    <cellStyle name="Cálculo 9 5" xfId="622" xr:uid="{00000000-0005-0000-0000-0000E3030000}"/>
    <cellStyle name="Cálculo 9 5 2" xfId="2850" xr:uid="{00000000-0005-0000-0000-0000E4030000}"/>
    <cellStyle name="Cálculo 9 6" xfId="2846" xr:uid="{00000000-0005-0000-0000-0000E5030000}"/>
    <cellStyle name="Cálculo 9 7" xfId="4308" xr:uid="{99660FCA-3DD1-40ED-9E8E-ADF83B07F3C9}"/>
    <cellStyle name="Celda de comprobación" xfId="3295" builtinId="23" customBuiltin="1"/>
    <cellStyle name="Celda de comprobación 10" xfId="623" xr:uid="{00000000-0005-0000-0000-0000E7030000}"/>
    <cellStyle name="Celda de comprobación 10 2" xfId="624" xr:uid="{00000000-0005-0000-0000-0000E8030000}"/>
    <cellStyle name="Celda de comprobación 10 3" xfId="625" xr:uid="{00000000-0005-0000-0000-0000E9030000}"/>
    <cellStyle name="Celda de comprobación 10 4" xfId="626" xr:uid="{00000000-0005-0000-0000-0000EA030000}"/>
    <cellStyle name="Celda de comprobación 10 5" xfId="627" xr:uid="{00000000-0005-0000-0000-0000EB030000}"/>
    <cellStyle name="Celda de comprobación 10 6" xfId="3399" xr:uid="{00000000-0005-0000-0000-0000EC030000}"/>
    <cellStyle name="Celda de comprobación 10 7" xfId="3638" xr:uid="{00000000-0005-0000-0000-0000ED030000}"/>
    <cellStyle name="Celda de comprobación 10 8" xfId="3516" xr:uid="{00000000-0005-0000-0000-0000EE030000}"/>
    <cellStyle name="Celda de comprobación 10 9" xfId="4432" xr:uid="{198AD572-C242-4024-B939-9A5F04EBB88A}"/>
    <cellStyle name="Celda de comprobación 11" xfId="628" xr:uid="{00000000-0005-0000-0000-0000EF030000}"/>
    <cellStyle name="Celda de comprobación 12" xfId="629" xr:uid="{00000000-0005-0000-0000-0000F0030000}"/>
    <cellStyle name="Celda de comprobación 12 2" xfId="4020" xr:uid="{8CA6AD96-E57E-44B7-806F-AEACD04B6FEB}"/>
    <cellStyle name="Celda de comprobación 13" xfId="630" xr:uid="{00000000-0005-0000-0000-0000F1030000}"/>
    <cellStyle name="Celda de comprobación 14" xfId="631" xr:uid="{00000000-0005-0000-0000-0000F2030000}"/>
    <cellStyle name="Celda de comprobación 15" xfId="134" xr:uid="{00000000-0005-0000-0000-0000F3030000}"/>
    <cellStyle name="Celda de comprobación 2" xfId="632" xr:uid="{00000000-0005-0000-0000-0000F4030000}"/>
    <cellStyle name="Celda de comprobación 2 2" xfId="633" xr:uid="{00000000-0005-0000-0000-0000F5030000}"/>
    <cellStyle name="Celda de comprobación 2 3" xfId="634" xr:uid="{00000000-0005-0000-0000-0000F6030000}"/>
    <cellStyle name="Celda de comprobación 2 4" xfId="635" xr:uid="{00000000-0005-0000-0000-0000F7030000}"/>
    <cellStyle name="Celda de comprobación 2 5" xfId="636" xr:uid="{00000000-0005-0000-0000-0000F8030000}"/>
    <cellStyle name="Celda de comprobación 2 6" xfId="637" xr:uid="{00000000-0005-0000-0000-0000F9030000}"/>
    <cellStyle name="Celda de comprobación 2 7" xfId="3637" xr:uid="{00000000-0005-0000-0000-0000FA030000}"/>
    <cellStyle name="Celda de comprobación 2 8" xfId="3970" xr:uid="{FF35AE25-390C-4BCF-8042-27ACDFFA4BED}"/>
    <cellStyle name="Celda de comprobación 3" xfId="638" xr:uid="{00000000-0005-0000-0000-0000FB030000}"/>
    <cellStyle name="Celda de comprobación 3 2" xfId="639" xr:uid="{00000000-0005-0000-0000-0000FC030000}"/>
    <cellStyle name="Celda de comprobación 3 3" xfId="640" xr:uid="{00000000-0005-0000-0000-0000FD030000}"/>
    <cellStyle name="Celda de comprobación 3 4" xfId="641" xr:uid="{00000000-0005-0000-0000-0000FE030000}"/>
    <cellStyle name="Celda de comprobación 3 5" xfId="642" xr:uid="{00000000-0005-0000-0000-0000FF030000}"/>
    <cellStyle name="Celda de comprobación 3 6" xfId="3636" xr:uid="{00000000-0005-0000-0000-000000040000}"/>
    <cellStyle name="Celda de comprobación 3 7" xfId="4073" xr:uid="{2C18864A-5847-402C-8781-61C4DE04AB9F}"/>
    <cellStyle name="Celda de comprobación 4" xfId="643" xr:uid="{00000000-0005-0000-0000-000001040000}"/>
    <cellStyle name="Celda de comprobación 4 2" xfId="644" xr:uid="{00000000-0005-0000-0000-000002040000}"/>
    <cellStyle name="Celda de comprobación 4 3" xfId="645" xr:uid="{00000000-0005-0000-0000-000003040000}"/>
    <cellStyle name="Celda de comprobación 4 4" xfId="646" xr:uid="{00000000-0005-0000-0000-000004040000}"/>
    <cellStyle name="Celda de comprobación 4 5" xfId="647" xr:uid="{00000000-0005-0000-0000-000005040000}"/>
    <cellStyle name="Celda de comprobación 4 6" xfId="3635" xr:uid="{00000000-0005-0000-0000-000006040000}"/>
    <cellStyle name="Celda de comprobación 5" xfId="648" xr:uid="{00000000-0005-0000-0000-000007040000}"/>
    <cellStyle name="Celda de comprobación 5 2" xfId="649" xr:uid="{00000000-0005-0000-0000-000008040000}"/>
    <cellStyle name="Celda de comprobación 5 3" xfId="650" xr:uid="{00000000-0005-0000-0000-000009040000}"/>
    <cellStyle name="Celda de comprobación 5 4" xfId="651" xr:uid="{00000000-0005-0000-0000-00000A040000}"/>
    <cellStyle name="Celda de comprobación 5 5" xfId="652" xr:uid="{00000000-0005-0000-0000-00000B040000}"/>
    <cellStyle name="Celda de comprobación 5 6" xfId="3634" xr:uid="{00000000-0005-0000-0000-00000C040000}"/>
    <cellStyle name="Celda de comprobación 6" xfId="653" xr:uid="{00000000-0005-0000-0000-00000D040000}"/>
    <cellStyle name="Celda de comprobación 6 2" xfId="654" xr:uid="{00000000-0005-0000-0000-00000E040000}"/>
    <cellStyle name="Celda de comprobación 6 3" xfId="655" xr:uid="{00000000-0005-0000-0000-00000F040000}"/>
    <cellStyle name="Celda de comprobación 6 4" xfId="656" xr:uid="{00000000-0005-0000-0000-000010040000}"/>
    <cellStyle name="Celda de comprobación 6 5" xfId="657" xr:uid="{00000000-0005-0000-0000-000011040000}"/>
    <cellStyle name="Celda de comprobación 7" xfId="658" xr:uid="{00000000-0005-0000-0000-000012040000}"/>
    <cellStyle name="Celda de comprobación 7 2" xfId="659" xr:uid="{00000000-0005-0000-0000-000013040000}"/>
    <cellStyle name="Celda de comprobación 7 3" xfId="660" xr:uid="{00000000-0005-0000-0000-000014040000}"/>
    <cellStyle name="Celda de comprobación 7 4" xfId="661" xr:uid="{00000000-0005-0000-0000-000015040000}"/>
    <cellStyle name="Celda de comprobación 7 5" xfId="662" xr:uid="{00000000-0005-0000-0000-000016040000}"/>
    <cellStyle name="Celda de comprobación 7 6" xfId="4074" xr:uid="{D26D243D-506C-4C33-9FBB-FF8981EE3574}"/>
    <cellStyle name="Celda de comprobación 8" xfId="663" xr:uid="{00000000-0005-0000-0000-000017040000}"/>
    <cellStyle name="Celda de comprobación 8 2" xfId="664" xr:uid="{00000000-0005-0000-0000-000018040000}"/>
    <cellStyle name="Celda de comprobación 8 3" xfId="665" xr:uid="{00000000-0005-0000-0000-000019040000}"/>
    <cellStyle name="Celda de comprobación 8 4" xfId="666" xr:uid="{00000000-0005-0000-0000-00001A040000}"/>
    <cellStyle name="Celda de comprobación 8 5" xfId="667" xr:uid="{00000000-0005-0000-0000-00001B040000}"/>
    <cellStyle name="Celda de comprobación 8 6" xfId="4233" xr:uid="{2D140CF3-ACD6-4D64-A346-4D219E9C3CD3}"/>
    <cellStyle name="Celda de comprobación 9" xfId="668" xr:uid="{00000000-0005-0000-0000-00001C040000}"/>
    <cellStyle name="Celda de comprobación 9 2" xfId="669" xr:uid="{00000000-0005-0000-0000-00001D040000}"/>
    <cellStyle name="Celda de comprobación 9 3" xfId="670" xr:uid="{00000000-0005-0000-0000-00001E040000}"/>
    <cellStyle name="Celda de comprobación 9 4" xfId="671" xr:uid="{00000000-0005-0000-0000-00001F040000}"/>
    <cellStyle name="Celda de comprobación 9 5" xfId="672" xr:uid="{00000000-0005-0000-0000-000020040000}"/>
    <cellStyle name="Celda de comprobación 9 6" xfId="4309" xr:uid="{899B00D5-D088-4812-BBE8-C627EC067CD0}"/>
    <cellStyle name="Celda vinculada" xfId="3294" builtinId="24" customBuiltin="1"/>
    <cellStyle name="Celda vinculada 10" xfId="673" xr:uid="{00000000-0005-0000-0000-000022040000}"/>
    <cellStyle name="Celda vinculada 10 2" xfId="674" xr:uid="{00000000-0005-0000-0000-000023040000}"/>
    <cellStyle name="Celda vinculada 10 3" xfId="675" xr:uid="{00000000-0005-0000-0000-000024040000}"/>
    <cellStyle name="Celda vinculada 10 4" xfId="676" xr:uid="{00000000-0005-0000-0000-000025040000}"/>
    <cellStyle name="Celda vinculada 10 5" xfId="677" xr:uid="{00000000-0005-0000-0000-000026040000}"/>
    <cellStyle name="Celda vinculada 10 6" xfId="3400" xr:uid="{00000000-0005-0000-0000-000027040000}"/>
    <cellStyle name="Celda vinculada 10 7" xfId="3633" xr:uid="{00000000-0005-0000-0000-000028040000}"/>
    <cellStyle name="Celda vinculada 10 8" xfId="3517" xr:uid="{00000000-0005-0000-0000-000029040000}"/>
    <cellStyle name="Celda vinculada 10 9" xfId="4431" xr:uid="{37658D7D-C391-458C-AB0E-D604454D80F4}"/>
    <cellStyle name="Celda vinculada 11" xfId="678" xr:uid="{00000000-0005-0000-0000-00002A040000}"/>
    <cellStyle name="Celda vinculada 12" xfId="679" xr:uid="{00000000-0005-0000-0000-00002B040000}"/>
    <cellStyle name="Celda vinculada 12 2" xfId="4021" xr:uid="{38ABE966-59D4-498B-BFDA-03AFE703FC6E}"/>
    <cellStyle name="Celda vinculada 13" xfId="680" xr:uid="{00000000-0005-0000-0000-00002C040000}"/>
    <cellStyle name="Celda vinculada 14" xfId="681" xr:uid="{00000000-0005-0000-0000-00002D040000}"/>
    <cellStyle name="Celda vinculada 15" xfId="135" xr:uid="{00000000-0005-0000-0000-00002E040000}"/>
    <cellStyle name="Celda vinculada 2" xfId="682" xr:uid="{00000000-0005-0000-0000-00002F040000}"/>
    <cellStyle name="Celda vinculada 2 2" xfId="683" xr:uid="{00000000-0005-0000-0000-000030040000}"/>
    <cellStyle name="Celda vinculada 2 3" xfId="684" xr:uid="{00000000-0005-0000-0000-000031040000}"/>
    <cellStyle name="Celda vinculada 2 4" xfId="685" xr:uid="{00000000-0005-0000-0000-000032040000}"/>
    <cellStyle name="Celda vinculada 2 5" xfId="686" xr:uid="{00000000-0005-0000-0000-000033040000}"/>
    <cellStyle name="Celda vinculada 2 6" xfId="687" xr:uid="{00000000-0005-0000-0000-000034040000}"/>
    <cellStyle name="Celda vinculada 2 7" xfId="3632" xr:uid="{00000000-0005-0000-0000-000035040000}"/>
    <cellStyle name="Celda vinculada 3" xfId="688" xr:uid="{00000000-0005-0000-0000-000036040000}"/>
    <cellStyle name="Celda vinculada 3 2" xfId="689" xr:uid="{00000000-0005-0000-0000-000037040000}"/>
    <cellStyle name="Celda vinculada 3 3" xfId="690" xr:uid="{00000000-0005-0000-0000-000038040000}"/>
    <cellStyle name="Celda vinculada 3 4" xfId="691" xr:uid="{00000000-0005-0000-0000-000039040000}"/>
    <cellStyle name="Celda vinculada 3 5" xfId="692" xr:uid="{00000000-0005-0000-0000-00003A040000}"/>
    <cellStyle name="Celda vinculada 3 6" xfId="3631" xr:uid="{00000000-0005-0000-0000-00003B040000}"/>
    <cellStyle name="Celda vinculada 3 7" xfId="4075" xr:uid="{EC9B24B3-0EF9-4903-AE31-2671A4947897}"/>
    <cellStyle name="Celda vinculada 4" xfId="693" xr:uid="{00000000-0005-0000-0000-00003C040000}"/>
    <cellStyle name="Celda vinculada 4 2" xfId="694" xr:uid="{00000000-0005-0000-0000-00003D040000}"/>
    <cellStyle name="Celda vinculada 4 3" xfId="695" xr:uid="{00000000-0005-0000-0000-00003E040000}"/>
    <cellStyle name="Celda vinculada 4 4" xfId="696" xr:uid="{00000000-0005-0000-0000-00003F040000}"/>
    <cellStyle name="Celda vinculada 4 5" xfId="697" xr:uid="{00000000-0005-0000-0000-000040040000}"/>
    <cellStyle name="Celda vinculada 4 6" xfId="3630" xr:uid="{00000000-0005-0000-0000-000041040000}"/>
    <cellStyle name="Celda vinculada 5" xfId="698" xr:uid="{00000000-0005-0000-0000-000042040000}"/>
    <cellStyle name="Celda vinculada 5 2" xfId="699" xr:uid="{00000000-0005-0000-0000-000043040000}"/>
    <cellStyle name="Celda vinculada 5 3" xfId="700" xr:uid="{00000000-0005-0000-0000-000044040000}"/>
    <cellStyle name="Celda vinculada 5 4" xfId="701" xr:uid="{00000000-0005-0000-0000-000045040000}"/>
    <cellStyle name="Celda vinculada 5 5" xfId="702" xr:uid="{00000000-0005-0000-0000-000046040000}"/>
    <cellStyle name="Celda vinculada 5 6" xfId="3629" xr:uid="{00000000-0005-0000-0000-000047040000}"/>
    <cellStyle name="Celda vinculada 6" xfId="703" xr:uid="{00000000-0005-0000-0000-000048040000}"/>
    <cellStyle name="Celda vinculada 6 2" xfId="704" xr:uid="{00000000-0005-0000-0000-000049040000}"/>
    <cellStyle name="Celda vinculada 6 3" xfId="705" xr:uid="{00000000-0005-0000-0000-00004A040000}"/>
    <cellStyle name="Celda vinculada 6 4" xfId="706" xr:uid="{00000000-0005-0000-0000-00004B040000}"/>
    <cellStyle name="Celda vinculada 6 5" xfId="707" xr:uid="{00000000-0005-0000-0000-00004C040000}"/>
    <cellStyle name="Celda vinculada 7" xfId="708" xr:uid="{00000000-0005-0000-0000-00004D040000}"/>
    <cellStyle name="Celda vinculada 7 2" xfId="709" xr:uid="{00000000-0005-0000-0000-00004E040000}"/>
    <cellStyle name="Celda vinculada 7 3" xfId="710" xr:uid="{00000000-0005-0000-0000-00004F040000}"/>
    <cellStyle name="Celda vinculada 7 4" xfId="711" xr:uid="{00000000-0005-0000-0000-000050040000}"/>
    <cellStyle name="Celda vinculada 7 5" xfId="712" xr:uid="{00000000-0005-0000-0000-000051040000}"/>
    <cellStyle name="Celda vinculada 7 6" xfId="4076" xr:uid="{B09FBA96-4ED0-46CF-9D1A-AF27F2675B00}"/>
    <cellStyle name="Celda vinculada 8" xfId="713" xr:uid="{00000000-0005-0000-0000-000052040000}"/>
    <cellStyle name="Celda vinculada 8 2" xfId="714" xr:uid="{00000000-0005-0000-0000-000053040000}"/>
    <cellStyle name="Celda vinculada 8 3" xfId="715" xr:uid="{00000000-0005-0000-0000-000054040000}"/>
    <cellStyle name="Celda vinculada 8 4" xfId="716" xr:uid="{00000000-0005-0000-0000-000055040000}"/>
    <cellStyle name="Celda vinculada 8 5" xfId="717" xr:uid="{00000000-0005-0000-0000-000056040000}"/>
    <cellStyle name="Celda vinculada 8 6" xfId="4232" xr:uid="{5466A090-CF75-467A-BA2E-298D445AA322}"/>
    <cellStyle name="Celda vinculada 9" xfId="718" xr:uid="{00000000-0005-0000-0000-000057040000}"/>
    <cellStyle name="Celda vinculada 9 2" xfId="719" xr:uid="{00000000-0005-0000-0000-000058040000}"/>
    <cellStyle name="Celda vinculada 9 3" xfId="720" xr:uid="{00000000-0005-0000-0000-000059040000}"/>
    <cellStyle name="Celda vinculada 9 4" xfId="721" xr:uid="{00000000-0005-0000-0000-00005A040000}"/>
    <cellStyle name="Celda vinculada 9 5" xfId="722" xr:uid="{00000000-0005-0000-0000-00005B040000}"/>
    <cellStyle name="Celda vinculada 9 6" xfId="4310" xr:uid="{3BAD520B-7CE6-4CFA-8B6C-F24E780D86C2}"/>
    <cellStyle name="Check Cell" xfId="136" xr:uid="{00000000-0005-0000-0000-00005C040000}"/>
    <cellStyle name="Check Cell 2" xfId="723" xr:uid="{00000000-0005-0000-0000-00005D040000}"/>
    <cellStyle name="Check Cell 3" xfId="724" xr:uid="{00000000-0005-0000-0000-00005E040000}"/>
    <cellStyle name="Check Cell 4" xfId="725" xr:uid="{00000000-0005-0000-0000-00005F040000}"/>
    <cellStyle name="Check Cell 5" xfId="726" xr:uid="{00000000-0005-0000-0000-000060040000}"/>
    <cellStyle name="Check Cell 6" xfId="2670" xr:uid="{00000000-0005-0000-0000-000061040000}"/>
    <cellStyle name="Column_Title" xfId="727" xr:uid="{00000000-0005-0000-0000-000062040000}"/>
    <cellStyle name="Comma  - Style1" xfId="728" xr:uid="{00000000-0005-0000-0000-000063040000}"/>
    <cellStyle name="Comma  - Style2" xfId="729" xr:uid="{00000000-0005-0000-0000-000064040000}"/>
    <cellStyle name="Comma  - Style3" xfId="730" xr:uid="{00000000-0005-0000-0000-000065040000}"/>
    <cellStyle name="Comma  - Style4" xfId="731" xr:uid="{00000000-0005-0000-0000-000066040000}"/>
    <cellStyle name="Comma  - Style5" xfId="732" xr:uid="{00000000-0005-0000-0000-000067040000}"/>
    <cellStyle name="Comma  - Style6" xfId="733" xr:uid="{00000000-0005-0000-0000-000068040000}"/>
    <cellStyle name="Comma  - Style7" xfId="734" xr:uid="{00000000-0005-0000-0000-000069040000}"/>
    <cellStyle name="Comma  - Style8" xfId="735" xr:uid="{00000000-0005-0000-0000-00006A040000}"/>
    <cellStyle name="Comma [0]_Aguas Andinas 30.06.05" xfId="736" xr:uid="{00000000-0005-0000-0000-00006B040000}"/>
    <cellStyle name="Comma_Agbar Chile S.A. dic 2004.(Def.)" xfId="737" xr:uid="{00000000-0005-0000-0000-00006C040000}"/>
    <cellStyle name="Comma0" xfId="738" xr:uid="{00000000-0005-0000-0000-00006D040000}"/>
    <cellStyle name="Dane wej?ciowe" xfId="739" xr:uid="{00000000-0005-0000-0000-00006E040000}"/>
    <cellStyle name="Dane wej?ciowe 2" xfId="2851" xr:uid="{00000000-0005-0000-0000-00006F040000}"/>
    <cellStyle name="Dane wejściowe" xfId="137" xr:uid="{00000000-0005-0000-0000-000070040000}"/>
    <cellStyle name="Dane wejściowe 2" xfId="2852" xr:uid="{00000000-0005-0000-0000-000071040000}"/>
    <cellStyle name="Dane wejściowe 3" xfId="4077" xr:uid="{1D6B538F-0DB0-4943-9AD3-5211A0AB3F65}"/>
    <cellStyle name="Dane wyj?ciowe" xfId="740" xr:uid="{00000000-0005-0000-0000-000072040000}"/>
    <cellStyle name="Dane wyjściowe" xfId="138" xr:uid="{00000000-0005-0000-0000-000073040000}"/>
    <cellStyle name="Dane wyjściowe 2" xfId="4078" xr:uid="{47CAEC75-2E5F-4145-B922-0440EB8E6BB7}"/>
    <cellStyle name="Date" xfId="741" xr:uid="{00000000-0005-0000-0000-000074040000}"/>
    <cellStyle name="Dezimal [0]_FBA-6" xfId="742" xr:uid="{00000000-0005-0000-0000-000075040000}"/>
    <cellStyle name="Dezimal_FBA-6" xfId="743" xr:uid="{00000000-0005-0000-0000-000076040000}"/>
    <cellStyle name="Dia" xfId="744" xr:uid="{00000000-0005-0000-0000-000077040000}"/>
    <cellStyle name="Dobre" xfId="139" xr:uid="{00000000-0005-0000-0000-000078040000}"/>
    <cellStyle name="Emphasis 1" xfId="745" xr:uid="{00000000-0005-0000-0000-000079040000}"/>
    <cellStyle name="Emphasis 1 10" xfId="746" xr:uid="{00000000-0005-0000-0000-00007A040000}"/>
    <cellStyle name="Emphasis 1 11" xfId="747" xr:uid="{00000000-0005-0000-0000-00007B040000}"/>
    <cellStyle name="Emphasis 1 2" xfId="748" xr:uid="{00000000-0005-0000-0000-00007C040000}"/>
    <cellStyle name="Emphasis 1 2 2" xfId="749" xr:uid="{00000000-0005-0000-0000-00007D040000}"/>
    <cellStyle name="Emphasis 1 2 2 2" xfId="750" xr:uid="{00000000-0005-0000-0000-00007E040000}"/>
    <cellStyle name="Emphasis 1 3" xfId="751" xr:uid="{00000000-0005-0000-0000-00007F040000}"/>
    <cellStyle name="Emphasis 1 4" xfId="752" xr:uid="{00000000-0005-0000-0000-000080040000}"/>
    <cellStyle name="Emphasis 1 5" xfId="753" xr:uid="{00000000-0005-0000-0000-000081040000}"/>
    <cellStyle name="Emphasis 1 6" xfId="754" xr:uid="{00000000-0005-0000-0000-000082040000}"/>
    <cellStyle name="Emphasis 1 7" xfId="755" xr:uid="{00000000-0005-0000-0000-000083040000}"/>
    <cellStyle name="Emphasis 1 8" xfId="756" xr:uid="{00000000-0005-0000-0000-000084040000}"/>
    <cellStyle name="Emphasis 1 9" xfId="757" xr:uid="{00000000-0005-0000-0000-000085040000}"/>
    <cellStyle name="Emphasis 2" xfId="758" xr:uid="{00000000-0005-0000-0000-000086040000}"/>
    <cellStyle name="Emphasis 2 10" xfId="759" xr:uid="{00000000-0005-0000-0000-000087040000}"/>
    <cellStyle name="Emphasis 2 11" xfId="760" xr:uid="{00000000-0005-0000-0000-000088040000}"/>
    <cellStyle name="Emphasis 2 2" xfId="761" xr:uid="{00000000-0005-0000-0000-000089040000}"/>
    <cellStyle name="Emphasis 2 2 2" xfId="762" xr:uid="{00000000-0005-0000-0000-00008A040000}"/>
    <cellStyle name="Emphasis 2 2 2 2" xfId="763" xr:uid="{00000000-0005-0000-0000-00008B040000}"/>
    <cellStyle name="Emphasis 2 3" xfId="764" xr:uid="{00000000-0005-0000-0000-00008C040000}"/>
    <cellStyle name="Emphasis 2 4" xfId="765" xr:uid="{00000000-0005-0000-0000-00008D040000}"/>
    <cellStyle name="Emphasis 2 5" xfId="766" xr:uid="{00000000-0005-0000-0000-00008E040000}"/>
    <cellStyle name="Emphasis 2 6" xfId="767" xr:uid="{00000000-0005-0000-0000-00008F040000}"/>
    <cellStyle name="Emphasis 2 7" xfId="768" xr:uid="{00000000-0005-0000-0000-000090040000}"/>
    <cellStyle name="Emphasis 2 8" xfId="769" xr:uid="{00000000-0005-0000-0000-000091040000}"/>
    <cellStyle name="Emphasis 2 9" xfId="770" xr:uid="{00000000-0005-0000-0000-000092040000}"/>
    <cellStyle name="Emphasis 3" xfId="771" xr:uid="{00000000-0005-0000-0000-000093040000}"/>
    <cellStyle name="Encabez1" xfId="772" xr:uid="{00000000-0005-0000-0000-000094040000}"/>
    <cellStyle name="Encabez2" xfId="773" xr:uid="{00000000-0005-0000-0000-000095040000}"/>
    <cellStyle name="Encabezado 1" xfId="3285" builtinId="16" customBuiltin="1"/>
    <cellStyle name="Encabezado 1 2" xfId="2652" xr:uid="{00000000-0005-0000-0000-000097040000}"/>
    <cellStyle name="Encabezado 1 2 2" xfId="4424" xr:uid="{25D95524-F9BD-418E-8FE8-081B960D03B3}"/>
    <cellStyle name="Encabezado 1 3" xfId="182" xr:uid="{00000000-0005-0000-0000-000098040000}"/>
    <cellStyle name="Encabezado 1 3 2" xfId="4519" xr:uid="{C70E3139-0E63-4863-B6D9-8B88DE8ACC56}"/>
    <cellStyle name="Encabezado 1 4" xfId="4474" xr:uid="{308088DC-0C18-4DA2-B793-814BF2F4D571}"/>
    <cellStyle name="Encabezado 4" xfId="3288" builtinId="19" customBuiltin="1"/>
    <cellStyle name="Encabezado 4 10" xfId="774" xr:uid="{00000000-0005-0000-0000-00009A040000}"/>
    <cellStyle name="Encabezado 4 10 2" xfId="775" xr:uid="{00000000-0005-0000-0000-00009B040000}"/>
    <cellStyle name="Encabezado 4 10 3" xfId="776" xr:uid="{00000000-0005-0000-0000-00009C040000}"/>
    <cellStyle name="Encabezado 4 10 4" xfId="777" xr:uid="{00000000-0005-0000-0000-00009D040000}"/>
    <cellStyle name="Encabezado 4 10 5" xfId="778" xr:uid="{00000000-0005-0000-0000-00009E040000}"/>
    <cellStyle name="Encabezado 4 10 6" xfId="3628" xr:uid="{00000000-0005-0000-0000-00009F040000}"/>
    <cellStyle name="Encabezado 4 10 7" xfId="3518" xr:uid="{00000000-0005-0000-0000-0000A0040000}"/>
    <cellStyle name="Encabezado 4 11" xfId="779" xr:uid="{00000000-0005-0000-0000-0000A1040000}"/>
    <cellStyle name="Encabezado 4 12" xfId="780" xr:uid="{00000000-0005-0000-0000-0000A2040000}"/>
    <cellStyle name="Encabezado 4 13" xfId="781" xr:uid="{00000000-0005-0000-0000-0000A3040000}"/>
    <cellStyle name="Encabezado 4 14" xfId="782" xr:uid="{00000000-0005-0000-0000-0000A4040000}"/>
    <cellStyle name="Encabezado 4 15" xfId="140" xr:uid="{00000000-0005-0000-0000-0000A5040000}"/>
    <cellStyle name="Encabezado 4 2" xfId="783" xr:uid="{00000000-0005-0000-0000-0000A6040000}"/>
    <cellStyle name="Encabezado 4 2 2" xfId="784" xr:uid="{00000000-0005-0000-0000-0000A7040000}"/>
    <cellStyle name="Encabezado 4 2 3" xfId="785" xr:uid="{00000000-0005-0000-0000-0000A8040000}"/>
    <cellStyle name="Encabezado 4 2 4" xfId="786" xr:uid="{00000000-0005-0000-0000-0000A9040000}"/>
    <cellStyle name="Encabezado 4 2 5" xfId="787" xr:uid="{00000000-0005-0000-0000-0000AA040000}"/>
    <cellStyle name="Encabezado 4 2 6" xfId="788" xr:uid="{00000000-0005-0000-0000-0000AB040000}"/>
    <cellStyle name="Encabezado 4 3" xfId="789" xr:uid="{00000000-0005-0000-0000-0000AC040000}"/>
    <cellStyle name="Encabezado 4 3 2" xfId="790" xr:uid="{00000000-0005-0000-0000-0000AD040000}"/>
    <cellStyle name="Encabezado 4 3 3" xfId="791" xr:uid="{00000000-0005-0000-0000-0000AE040000}"/>
    <cellStyle name="Encabezado 4 3 4" xfId="792" xr:uid="{00000000-0005-0000-0000-0000AF040000}"/>
    <cellStyle name="Encabezado 4 3 5" xfId="793" xr:uid="{00000000-0005-0000-0000-0000B0040000}"/>
    <cellStyle name="Encabezado 4 3 6" xfId="4079" xr:uid="{303C7734-3685-412E-B06F-612BC42EBF1C}"/>
    <cellStyle name="Encabezado 4 4" xfId="794" xr:uid="{00000000-0005-0000-0000-0000B1040000}"/>
    <cellStyle name="Encabezado 4 4 2" xfId="795" xr:uid="{00000000-0005-0000-0000-0000B2040000}"/>
    <cellStyle name="Encabezado 4 4 3" xfId="796" xr:uid="{00000000-0005-0000-0000-0000B3040000}"/>
    <cellStyle name="Encabezado 4 4 4" xfId="797" xr:uid="{00000000-0005-0000-0000-0000B4040000}"/>
    <cellStyle name="Encabezado 4 4 5" xfId="798" xr:uid="{00000000-0005-0000-0000-0000B5040000}"/>
    <cellStyle name="Encabezado 4 5" xfId="799" xr:uid="{00000000-0005-0000-0000-0000B6040000}"/>
    <cellStyle name="Encabezado 4 5 2" xfId="800" xr:uid="{00000000-0005-0000-0000-0000B7040000}"/>
    <cellStyle name="Encabezado 4 5 3" xfId="801" xr:uid="{00000000-0005-0000-0000-0000B8040000}"/>
    <cellStyle name="Encabezado 4 5 4" xfId="802" xr:uid="{00000000-0005-0000-0000-0000B9040000}"/>
    <cellStyle name="Encabezado 4 5 5" xfId="803" xr:uid="{00000000-0005-0000-0000-0000BA040000}"/>
    <cellStyle name="Encabezado 4 6" xfId="804" xr:uid="{00000000-0005-0000-0000-0000BB040000}"/>
    <cellStyle name="Encabezado 4 6 2" xfId="805" xr:uid="{00000000-0005-0000-0000-0000BC040000}"/>
    <cellStyle name="Encabezado 4 6 3" xfId="806" xr:uid="{00000000-0005-0000-0000-0000BD040000}"/>
    <cellStyle name="Encabezado 4 6 4" xfId="807" xr:uid="{00000000-0005-0000-0000-0000BE040000}"/>
    <cellStyle name="Encabezado 4 6 5" xfId="808" xr:uid="{00000000-0005-0000-0000-0000BF040000}"/>
    <cellStyle name="Encabezado 4 7" xfId="809" xr:uid="{00000000-0005-0000-0000-0000C0040000}"/>
    <cellStyle name="Encabezado 4 7 2" xfId="810" xr:uid="{00000000-0005-0000-0000-0000C1040000}"/>
    <cellStyle name="Encabezado 4 7 3" xfId="811" xr:uid="{00000000-0005-0000-0000-0000C2040000}"/>
    <cellStyle name="Encabezado 4 7 4" xfId="812" xr:uid="{00000000-0005-0000-0000-0000C3040000}"/>
    <cellStyle name="Encabezado 4 7 5" xfId="813" xr:uid="{00000000-0005-0000-0000-0000C4040000}"/>
    <cellStyle name="Encabezado 4 8" xfId="814" xr:uid="{00000000-0005-0000-0000-0000C5040000}"/>
    <cellStyle name="Encabezado 4 8 2" xfId="815" xr:uid="{00000000-0005-0000-0000-0000C6040000}"/>
    <cellStyle name="Encabezado 4 8 3" xfId="816" xr:uid="{00000000-0005-0000-0000-0000C7040000}"/>
    <cellStyle name="Encabezado 4 8 4" xfId="817" xr:uid="{00000000-0005-0000-0000-0000C8040000}"/>
    <cellStyle name="Encabezado 4 8 5" xfId="818" xr:uid="{00000000-0005-0000-0000-0000C9040000}"/>
    <cellStyle name="Encabezado 4 8 6" xfId="4225" xr:uid="{BAC7AC19-5113-4832-B41F-DD518D6BDDB1}"/>
    <cellStyle name="Encabezado 4 9" xfId="819" xr:uid="{00000000-0005-0000-0000-0000CA040000}"/>
    <cellStyle name="Encabezado 4 9 2" xfId="820" xr:uid="{00000000-0005-0000-0000-0000CB040000}"/>
    <cellStyle name="Encabezado 4 9 3" xfId="821" xr:uid="{00000000-0005-0000-0000-0000CC040000}"/>
    <cellStyle name="Encabezado 4 9 4" xfId="822" xr:uid="{00000000-0005-0000-0000-0000CD040000}"/>
    <cellStyle name="Encabezado 4 9 5" xfId="823" xr:uid="{00000000-0005-0000-0000-0000CE040000}"/>
    <cellStyle name="Énfasis1" xfId="3300" builtinId="29" customBuiltin="1"/>
    <cellStyle name="Énfasis1 10" xfId="824" xr:uid="{00000000-0005-0000-0000-0000D0040000}"/>
    <cellStyle name="Énfasis1 10 2" xfId="825" xr:uid="{00000000-0005-0000-0000-0000D1040000}"/>
    <cellStyle name="Énfasis1 10 3" xfId="826" xr:uid="{00000000-0005-0000-0000-0000D2040000}"/>
    <cellStyle name="Énfasis1 10 4" xfId="827" xr:uid="{00000000-0005-0000-0000-0000D3040000}"/>
    <cellStyle name="Énfasis1 10 5" xfId="828" xr:uid="{00000000-0005-0000-0000-0000D4040000}"/>
    <cellStyle name="Énfasis1 10 6" xfId="3626" xr:uid="{00000000-0005-0000-0000-0000D5040000}"/>
    <cellStyle name="Énfasis1 10 7" xfId="3519" xr:uid="{00000000-0005-0000-0000-0000D6040000}"/>
    <cellStyle name="Énfasis1 10 8" xfId="4437" xr:uid="{C8E4B6C5-E167-4BD7-B90E-8C1BB89274B5}"/>
    <cellStyle name="Énfasis1 11" xfId="829" xr:uid="{00000000-0005-0000-0000-0000D7040000}"/>
    <cellStyle name="Énfasis1 12" xfId="830" xr:uid="{00000000-0005-0000-0000-0000D8040000}"/>
    <cellStyle name="Énfasis1 13" xfId="831" xr:uid="{00000000-0005-0000-0000-0000D9040000}"/>
    <cellStyle name="Énfasis1 14" xfId="832" xr:uid="{00000000-0005-0000-0000-0000DA040000}"/>
    <cellStyle name="Énfasis1 15" xfId="141" xr:uid="{00000000-0005-0000-0000-0000DB040000}"/>
    <cellStyle name="Énfasis1 2" xfId="833" xr:uid="{00000000-0005-0000-0000-0000DC040000}"/>
    <cellStyle name="Énfasis1 2 2" xfId="834" xr:uid="{00000000-0005-0000-0000-0000DD040000}"/>
    <cellStyle name="Énfasis1 2 3" xfId="835" xr:uid="{00000000-0005-0000-0000-0000DE040000}"/>
    <cellStyle name="Énfasis1 2 4" xfId="836" xr:uid="{00000000-0005-0000-0000-0000DF040000}"/>
    <cellStyle name="Énfasis1 2 5" xfId="837" xr:uid="{00000000-0005-0000-0000-0000E0040000}"/>
    <cellStyle name="Énfasis1 2 6" xfId="838" xr:uid="{00000000-0005-0000-0000-0000E1040000}"/>
    <cellStyle name="Énfasis1 2 7" xfId="3971" xr:uid="{10247BA7-FD6F-4030-810F-3FDB2E6FAFCC}"/>
    <cellStyle name="Énfasis1 3" xfId="839" xr:uid="{00000000-0005-0000-0000-0000E2040000}"/>
    <cellStyle name="Énfasis1 3 2" xfId="840" xr:uid="{00000000-0005-0000-0000-0000E3040000}"/>
    <cellStyle name="Énfasis1 3 3" xfId="841" xr:uid="{00000000-0005-0000-0000-0000E4040000}"/>
    <cellStyle name="Énfasis1 3 4" xfId="842" xr:uid="{00000000-0005-0000-0000-0000E5040000}"/>
    <cellStyle name="Énfasis1 3 5" xfId="843" xr:uid="{00000000-0005-0000-0000-0000E6040000}"/>
    <cellStyle name="Énfasis1 3 6" xfId="4080" xr:uid="{7941AEBF-EF0E-48D4-B540-89AECB4774B0}"/>
    <cellStyle name="Énfasis1 4" xfId="844" xr:uid="{00000000-0005-0000-0000-0000E7040000}"/>
    <cellStyle name="Énfasis1 4 2" xfId="845" xr:uid="{00000000-0005-0000-0000-0000E8040000}"/>
    <cellStyle name="Énfasis1 4 3" xfId="846" xr:uid="{00000000-0005-0000-0000-0000E9040000}"/>
    <cellStyle name="Énfasis1 4 4" xfId="847" xr:uid="{00000000-0005-0000-0000-0000EA040000}"/>
    <cellStyle name="Énfasis1 4 5" xfId="848" xr:uid="{00000000-0005-0000-0000-0000EB040000}"/>
    <cellStyle name="Énfasis1 5" xfId="849" xr:uid="{00000000-0005-0000-0000-0000EC040000}"/>
    <cellStyle name="Énfasis1 5 2" xfId="850" xr:uid="{00000000-0005-0000-0000-0000ED040000}"/>
    <cellStyle name="Énfasis1 5 3" xfId="851" xr:uid="{00000000-0005-0000-0000-0000EE040000}"/>
    <cellStyle name="Énfasis1 5 4" xfId="852" xr:uid="{00000000-0005-0000-0000-0000EF040000}"/>
    <cellStyle name="Énfasis1 5 5" xfId="853" xr:uid="{00000000-0005-0000-0000-0000F0040000}"/>
    <cellStyle name="Énfasis1 6" xfId="854" xr:uid="{00000000-0005-0000-0000-0000F1040000}"/>
    <cellStyle name="Énfasis1 6 2" xfId="855" xr:uid="{00000000-0005-0000-0000-0000F2040000}"/>
    <cellStyle name="Énfasis1 6 3" xfId="856" xr:uid="{00000000-0005-0000-0000-0000F3040000}"/>
    <cellStyle name="Énfasis1 6 4" xfId="857" xr:uid="{00000000-0005-0000-0000-0000F4040000}"/>
    <cellStyle name="Énfasis1 6 5" xfId="858" xr:uid="{00000000-0005-0000-0000-0000F5040000}"/>
    <cellStyle name="Énfasis1 7" xfId="859" xr:uid="{00000000-0005-0000-0000-0000F6040000}"/>
    <cellStyle name="Énfasis1 7 2" xfId="860" xr:uid="{00000000-0005-0000-0000-0000F7040000}"/>
    <cellStyle name="Énfasis1 7 3" xfId="861" xr:uid="{00000000-0005-0000-0000-0000F8040000}"/>
    <cellStyle name="Énfasis1 7 4" xfId="862" xr:uid="{00000000-0005-0000-0000-0000F9040000}"/>
    <cellStyle name="Énfasis1 7 5" xfId="863" xr:uid="{00000000-0005-0000-0000-0000FA040000}"/>
    <cellStyle name="Énfasis1 8" xfId="864" xr:uid="{00000000-0005-0000-0000-0000FB040000}"/>
    <cellStyle name="Énfasis1 8 2" xfId="865" xr:uid="{00000000-0005-0000-0000-0000FC040000}"/>
    <cellStyle name="Énfasis1 8 3" xfId="866" xr:uid="{00000000-0005-0000-0000-0000FD040000}"/>
    <cellStyle name="Énfasis1 8 4" xfId="867" xr:uid="{00000000-0005-0000-0000-0000FE040000}"/>
    <cellStyle name="Énfasis1 8 5" xfId="868" xr:uid="{00000000-0005-0000-0000-0000FF040000}"/>
    <cellStyle name="Énfasis1 8 6" xfId="4238" xr:uid="{4B075509-CF2B-4E27-8E13-F5AE51390CA8}"/>
    <cellStyle name="Énfasis1 9" xfId="869" xr:uid="{00000000-0005-0000-0000-000000050000}"/>
    <cellStyle name="Énfasis1 9 2" xfId="870" xr:uid="{00000000-0005-0000-0000-000001050000}"/>
    <cellStyle name="Énfasis1 9 3" xfId="871" xr:uid="{00000000-0005-0000-0000-000002050000}"/>
    <cellStyle name="Énfasis1 9 4" xfId="872" xr:uid="{00000000-0005-0000-0000-000003050000}"/>
    <cellStyle name="Énfasis1 9 5" xfId="873" xr:uid="{00000000-0005-0000-0000-000004050000}"/>
    <cellStyle name="Énfasis2" xfId="3303" builtinId="33" customBuiltin="1"/>
    <cellStyle name="Énfasis2 10" xfId="874" xr:uid="{00000000-0005-0000-0000-000006050000}"/>
    <cellStyle name="Énfasis2 10 2" xfId="875" xr:uid="{00000000-0005-0000-0000-000007050000}"/>
    <cellStyle name="Énfasis2 10 3" xfId="876" xr:uid="{00000000-0005-0000-0000-000008050000}"/>
    <cellStyle name="Énfasis2 10 4" xfId="877" xr:uid="{00000000-0005-0000-0000-000009050000}"/>
    <cellStyle name="Énfasis2 10 5" xfId="878" xr:uid="{00000000-0005-0000-0000-00000A050000}"/>
    <cellStyle name="Énfasis2 10 6" xfId="3625" xr:uid="{00000000-0005-0000-0000-00000B050000}"/>
    <cellStyle name="Énfasis2 10 7" xfId="3521" xr:uid="{00000000-0005-0000-0000-00000C050000}"/>
    <cellStyle name="Énfasis2 10 8" xfId="4441" xr:uid="{4BC2C363-94C9-4C77-9513-1CF85137055A}"/>
    <cellStyle name="Énfasis2 11" xfId="879" xr:uid="{00000000-0005-0000-0000-00000D050000}"/>
    <cellStyle name="Énfasis2 12" xfId="880" xr:uid="{00000000-0005-0000-0000-00000E050000}"/>
    <cellStyle name="Énfasis2 13" xfId="881" xr:uid="{00000000-0005-0000-0000-00000F050000}"/>
    <cellStyle name="Énfasis2 14" xfId="882" xr:uid="{00000000-0005-0000-0000-000010050000}"/>
    <cellStyle name="Énfasis2 15" xfId="142" xr:uid="{00000000-0005-0000-0000-000011050000}"/>
    <cellStyle name="Énfasis2 2" xfId="883" xr:uid="{00000000-0005-0000-0000-000012050000}"/>
    <cellStyle name="Énfasis2 2 2" xfId="884" xr:uid="{00000000-0005-0000-0000-000013050000}"/>
    <cellStyle name="Énfasis2 2 3" xfId="885" xr:uid="{00000000-0005-0000-0000-000014050000}"/>
    <cellStyle name="Énfasis2 2 4" xfId="886" xr:uid="{00000000-0005-0000-0000-000015050000}"/>
    <cellStyle name="Énfasis2 2 5" xfId="887" xr:uid="{00000000-0005-0000-0000-000016050000}"/>
    <cellStyle name="Énfasis2 2 6" xfId="888" xr:uid="{00000000-0005-0000-0000-000017050000}"/>
    <cellStyle name="Énfasis2 2 7" xfId="3972" xr:uid="{AD4CF06F-C74A-4A38-87FB-F84663E64A7C}"/>
    <cellStyle name="Énfasis2 3" xfId="889" xr:uid="{00000000-0005-0000-0000-000018050000}"/>
    <cellStyle name="Énfasis2 3 2" xfId="890" xr:uid="{00000000-0005-0000-0000-000019050000}"/>
    <cellStyle name="Énfasis2 3 3" xfId="891" xr:uid="{00000000-0005-0000-0000-00001A050000}"/>
    <cellStyle name="Énfasis2 3 4" xfId="892" xr:uid="{00000000-0005-0000-0000-00001B050000}"/>
    <cellStyle name="Énfasis2 3 5" xfId="893" xr:uid="{00000000-0005-0000-0000-00001C050000}"/>
    <cellStyle name="Énfasis2 3 6" xfId="4081" xr:uid="{A153E702-62BB-47D2-933D-3847D99A533C}"/>
    <cellStyle name="Énfasis2 4" xfId="894" xr:uid="{00000000-0005-0000-0000-00001D050000}"/>
    <cellStyle name="Énfasis2 4 2" xfId="895" xr:uid="{00000000-0005-0000-0000-00001E050000}"/>
    <cellStyle name="Énfasis2 4 3" xfId="896" xr:uid="{00000000-0005-0000-0000-00001F050000}"/>
    <cellStyle name="Énfasis2 4 4" xfId="897" xr:uid="{00000000-0005-0000-0000-000020050000}"/>
    <cellStyle name="Énfasis2 4 5" xfId="898" xr:uid="{00000000-0005-0000-0000-000021050000}"/>
    <cellStyle name="Énfasis2 5" xfId="899" xr:uid="{00000000-0005-0000-0000-000022050000}"/>
    <cellStyle name="Énfasis2 5 2" xfId="900" xr:uid="{00000000-0005-0000-0000-000023050000}"/>
    <cellStyle name="Énfasis2 5 3" xfId="901" xr:uid="{00000000-0005-0000-0000-000024050000}"/>
    <cellStyle name="Énfasis2 5 4" xfId="902" xr:uid="{00000000-0005-0000-0000-000025050000}"/>
    <cellStyle name="Énfasis2 5 5" xfId="903" xr:uid="{00000000-0005-0000-0000-000026050000}"/>
    <cellStyle name="Énfasis2 6" xfId="904" xr:uid="{00000000-0005-0000-0000-000027050000}"/>
    <cellStyle name="Énfasis2 6 2" xfId="905" xr:uid="{00000000-0005-0000-0000-000028050000}"/>
    <cellStyle name="Énfasis2 6 3" xfId="906" xr:uid="{00000000-0005-0000-0000-000029050000}"/>
    <cellStyle name="Énfasis2 6 4" xfId="907" xr:uid="{00000000-0005-0000-0000-00002A050000}"/>
    <cellStyle name="Énfasis2 6 5" xfId="908" xr:uid="{00000000-0005-0000-0000-00002B050000}"/>
    <cellStyle name="Énfasis2 7" xfId="909" xr:uid="{00000000-0005-0000-0000-00002C050000}"/>
    <cellStyle name="Énfasis2 7 2" xfId="910" xr:uid="{00000000-0005-0000-0000-00002D050000}"/>
    <cellStyle name="Énfasis2 7 3" xfId="911" xr:uid="{00000000-0005-0000-0000-00002E050000}"/>
    <cellStyle name="Énfasis2 7 4" xfId="912" xr:uid="{00000000-0005-0000-0000-00002F050000}"/>
    <cellStyle name="Énfasis2 7 5" xfId="913" xr:uid="{00000000-0005-0000-0000-000030050000}"/>
    <cellStyle name="Énfasis2 8" xfId="914" xr:uid="{00000000-0005-0000-0000-000031050000}"/>
    <cellStyle name="Énfasis2 8 2" xfId="915" xr:uid="{00000000-0005-0000-0000-000032050000}"/>
    <cellStyle name="Énfasis2 8 3" xfId="916" xr:uid="{00000000-0005-0000-0000-000033050000}"/>
    <cellStyle name="Énfasis2 8 4" xfId="917" xr:uid="{00000000-0005-0000-0000-000034050000}"/>
    <cellStyle name="Énfasis2 8 5" xfId="918" xr:uid="{00000000-0005-0000-0000-000035050000}"/>
    <cellStyle name="Énfasis2 8 6" xfId="4242" xr:uid="{6A0944E1-14CE-400F-A1A0-DFC0A61F1118}"/>
    <cellStyle name="Énfasis2 9" xfId="919" xr:uid="{00000000-0005-0000-0000-000036050000}"/>
    <cellStyle name="Énfasis2 9 2" xfId="920" xr:uid="{00000000-0005-0000-0000-000037050000}"/>
    <cellStyle name="Énfasis2 9 3" xfId="921" xr:uid="{00000000-0005-0000-0000-000038050000}"/>
    <cellStyle name="Énfasis2 9 4" xfId="922" xr:uid="{00000000-0005-0000-0000-000039050000}"/>
    <cellStyle name="Énfasis2 9 5" xfId="923" xr:uid="{00000000-0005-0000-0000-00003A050000}"/>
    <cellStyle name="Énfasis3" xfId="3306" builtinId="37" customBuiltin="1"/>
    <cellStyle name="Énfasis3 10" xfId="924" xr:uid="{00000000-0005-0000-0000-00003C050000}"/>
    <cellStyle name="Énfasis3 10 2" xfId="925" xr:uid="{00000000-0005-0000-0000-00003D050000}"/>
    <cellStyle name="Énfasis3 10 3" xfId="926" xr:uid="{00000000-0005-0000-0000-00003E050000}"/>
    <cellStyle name="Énfasis3 10 4" xfId="927" xr:uid="{00000000-0005-0000-0000-00003F050000}"/>
    <cellStyle name="Énfasis3 10 5" xfId="928" xr:uid="{00000000-0005-0000-0000-000040050000}"/>
    <cellStyle name="Énfasis3 10 6" xfId="3401" xr:uid="{00000000-0005-0000-0000-000041050000}"/>
    <cellStyle name="Énfasis3 10 7" xfId="3624" xr:uid="{00000000-0005-0000-0000-000042050000}"/>
    <cellStyle name="Énfasis3 10 8" xfId="3522" xr:uid="{00000000-0005-0000-0000-000043050000}"/>
    <cellStyle name="Énfasis3 10 9" xfId="4445" xr:uid="{5869636E-B955-4654-9998-1CA8CBB798F7}"/>
    <cellStyle name="Énfasis3 11" xfId="929" xr:uid="{00000000-0005-0000-0000-000044050000}"/>
    <cellStyle name="Énfasis3 12" xfId="930" xr:uid="{00000000-0005-0000-0000-000045050000}"/>
    <cellStyle name="Énfasis3 12 2" xfId="4022" xr:uid="{AF69D54C-A5F8-439A-877D-1FE5B8D19B50}"/>
    <cellStyle name="Énfasis3 13" xfId="931" xr:uid="{00000000-0005-0000-0000-000046050000}"/>
    <cellStyle name="Énfasis3 14" xfId="932" xr:uid="{00000000-0005-0000-0000-000047050000}"/>
    <cellStyle name="Énfasis3 15" xfId="143" xr:uid="{00000000-0005-0000-0000-000048050000}"/>
    <cellStyle name="Énfasis3 2" xfId="933" xr:uid="{00000000-0005-0000-0000-000049050000}"/>
    <cellStyle name="Énfasis3 2 2" xfId="934" xr:uid="{00000000-0005-0000-0000-00004A050000}"/>
    <cellStyle name="Énfasis3 2 3" xfId="935" xr:uid="{00000000-0005-0000-0000-00004B050000}"/>
    <cellStyle name="Énfasis3 2 4" xfId="936" xr:uid="{00000000-0005-0000-0000-00004C050000}"/>
    <cellStyle name="Énfasis3 2 5" xfId="937" xr:uid="{00000000-0005-0000-0000-00004D050000}"/>
    <cellStyle name="Énfasis3 2 6" xfId="938" xr:uid="{00000000-0005-0000-0000-00004E050000}"/>
    <cellStyle name="Énfasis3 2 7" xfId="3623" xr:uid="{00000000-0005-0000-0000-00004F050000}"/>
    <cellStyle name="Énfasis3 2 8" xfId="3973" xr:uid="{8601769F-C5EC-44D7-9456-84D5EE72E31F}"/>
    <cellStyle name="Énfasis3 3" xfId="939" xr:uid="{00000000-0005-0000-0000-000050050000}"/>
    <cellStyle name="Énfasis3 3 2" xfId="940" xr:uid="{00000000-0005-0000-0000-000051050000}"/>
    <cellStyle name="Énfasis3 3 3" xfId="941" xr:uid="{00000000-0005-0000-0000-000052050000}"/>
    <cellStyle name="Énfasis3 3 4" xfId="942" xr:uid="{00000000-0005-0000-0000-000053050000}"/>
    <cellStyle name="Énfasis3 3 5" xfId="943" xr:uid="{00000000-0005-0000-0000-000054050000}"/>
    <cellStyle name="Énfasis3 3 6" xfId="3622" xr:uid="{00000000-0005-0000-0000-000055050000}"/>
    <cellStyle name="Énfasis3 3 7" xfId="4082" xr:uid="{42FD8241-0478-4553-9B42-89FC817CF354}"/>
    <cellStyle name="Énfasis3 4" xfId="944" xr:uid="{00000000-0005-0000-0000-000056050000}"/>
    <cellStyle name="Énfasis3 4 2" xfId="945" xr:uid="{00000000-0005-0000-0000-000057050000}"/>
    <cellStyle name="Énfasis3 4 3" xfId="946" xr:uid="{00000000-0005-0000-0000-000058050000}"/>
    <cellStyle name="Énfasis3 4 4" xfId="947" xr:uid="{00000000-0005-0000-0000-000059050000}"/>
    <cellStyle name="Énfasis3 4 5" xfId="948" xr:uid="{00000000-0005-0000-0000-00005A050000}"/>
    <cellStyle name="Énfasis3 4 6" xfId="3621" xr:uid="{00000000-0005-0000-0000-00005B050000}"/>
    <cellStyle name="Énfasis3 5" xfId="949" xr:uid="{00000000-0005-0000-0000-00005C050000}"/>
    <cellStyle name="Énfasis3 5 2" xfId="950" xr:uid="{00000000-0005-0000-0000-00005D050000}"/>
    <cellStyle name="Énfasis3 5 3" xfId="951" xr:uid="{00000000-0005-0000-0000-00005E050000}"/>
    <cellStyle name="Énfasis3 5 4" xfId="952" xr:uid="{00000000-0005-0000-0000-00005F050000}"/>
    <cellStyle name="Énfasis3 5 5" xfId="953" xr:uid="{00000000-0005-0000-0000-000060050000}"/>
    <cellStyle name="Énfasis3 5 6" xfId="3620" xr:uid="{00000000-0005-0000-0000-000061050000}"/>
    <cellStyle name="Énfasis3 6" xfId="954" xr:uid="{00000000-0005-0000-0000-000062050000}"/>
    <cellStyle name="Énfasis3 6 2" xfId="955" xr:uid="{00000000-0005-0000-0000-000063050000}"/>
    <cellStyle name="Énfasis3 6 3" xfId="956" xr:uid="{00000000-0005-0000-0000-000064050000}"/>
    <cellStyle name="Énfasis3 6 4" xfId="957" xr:uid="{00000000-0005-0000-0000-000065050000}"/>
    <cellStyle name="Énfasis3 6 5" xfId="958" xr:uid="{00000000-0005-0000-0000-000066050000}"/>
    <cellStyle name="Énfasis3 7" xfId="959" xr:uid="{00000000-0005-0000-0000-000067050000}"/>
    <cellStyle name="Énfasis3 7 2" xfId="960" xr:uid="{00000000-0005-0000-0000-000068050000}"/>
    <cellStyle name="Énfasis3 7 3" xfId="961" xr:uid="{00000000-0005-0000-0000-000069050000}"/>
    <cellStyle name="Énfasis3 7 4" xfId="962" xr:uid="{00000000-0005-0000-0000-00006A050000}"/>
    <cellStyle name="Énfasis3 7 5" xfId="963" xr:uid="{00000000-0005-0000-0000-00006B050000}"/>
    <cellStyle name="Énfasis3 7 6" xfId="4083" xr:uid="{01754226-710A-43E0-83B5-BDD8727CD0FF}"/>
    <cellStyle name="Énfasis3 8" xfId="964" xr:uid="{00000000-0005-0000-0000-00006C050000}"/>
    <cellStyle name="Énfasis3 8 2" xfId="965" xr:uid="{00000000-0005-0000-0000-00006D050000}"/>
    <cellStyle name="Énfasis3 8 3" xfId="966" xr:uid="{00000000-0005-0000-0000-00006E050000}"/>
    <cellStyle name="Énfasis3 8 4" xfId="967" xr:uid="{00000000-0005-0000-0000-00006F050000}"/>
    <cellStyle name="Énfasis3 8 5" xfId="968" xr:uid="{00000000-0005-0000-0000-000070050000}"/>
    <cellStyle name="Énfasis3 8 6" xfId="4246" xr:uid="{772355D4-1F77-4367-9571-C8FE4F511BAA}"/>
    <cellStyle name="Énfasis3 9" xfId="969" xr:uid="{00000000-0005-0000-0000-000071050000}"/>
    <cellStyle name="Énfasis3 9 2" xfId="970" xr:uid="{00000000-0005-0000-0000-000072050000}"/>
    <cellStyle name="Énfasis3 9 3" xfId="971" xr:uid="{00000000-0005-0000-0000-000073050000}"/>
    <cellStyle name="Énfasis3 9 4" xfId="972" xr:uid="{00000000-0005-0000-0000-000074050000}"/>
    <cellStyle name="Énfasis3 9 5" xfId="973" xr:uid="{00000000-0005-0000-0000-000075050000}"/>
    <cellStyle name="Énfasis3 9 6" xfId="4311" xr:uid="{9144C45E-5C79-4C4E-A7AB-422DAD9F4660}"/>
    <cellStyle name="Énfasis4" xfId="3309" builtinId="41" customBuiltin="1"/>
    <cellStyle name="Énfasis4 10" xfId="974" xr:uid="{00000000-0005-0000-0000-000077050000}"/>
    <cellStyle name="Énfasis4 10 2" xfId="975" xr:uid="{00000000-0005-0000-0000-000078050000}"/>
    <cellStyle name="Énfasis4 10 3" xfId="976" xr:uid="{00000000-0005-0000-0000-000079050000}"/>
    <cellStyle name="Énfasis4 10 4" xfId="977" xr:uid="{00000000-0005-0000-0000-00007A050000}"/>
    <cellStyle name="Énfasis4 10 5" xfId="978" xr:uid="{00000000-0005-0000-0000-00007B050000}"/>
    <cellStyle name="Énfasis4 10 6" xfId="3402" xr:uid="{00000000-0005-0000-0000-00007C050000}"/>
    <cellStyle name="Énfasis4 10 7" xfId="3619" xr:uid="{00000000-0005-0000-0000-00007D050000}"/>
    <cellStyle name="Énfasis4 10 8" xfId="3523" xr:uid="{00000000-0005-0000-0000-00007E050000}"/>
    <cellStyle name="Énfasis4 10 9" xfId="4449" xr:uid="{94A1E0BB-99B7-402A-A559-D807B777504A}"/>
    <cellStyle name="Énfasis4 11" xfId="979" xr:uid="{00000000-0005-0000-0000-00007F050000}"/>
    <cellStyle name="Énfasis4 12" xfId="980" xr:uid="{00000000-0005-0000-0000-000080050000}"/>
    <cellStyle name="Énfasis4 12 2" xfId="4023" xr:uid="{07FA855F-45A9-4172-834E-9DB87510B9ED}"/>
    <cellStyle name="Énfasis4 13" xfId="981" xr:uid="{00000000-0005-0000-0000-000081050000}"/>
    <cellStyle name="Énfasis4 14" xfId="982" xr:uid="{00000000-0005-0000-0000-000082050000}"/>
    <cellStyle name="Énfasis4 15" xfId="144" xr:uid="{00000000-0005-0000-0000-000083050000}"/>
    <cellStyle name="Énfasis4 2" xfId="983" xr:uid="{00000000-0005-0000-0000-000084050000}"/>
    <cellStyle name="Énfasis4 2 2" xfId="984" xr:uid="{00000000-0005-0000-0000-000085050000}"/>
    <cellStyle name="Énfasis4 2 3" xfId="985" xr:uid="{00000000-0005-0000-0000-000086050000}"/>
    <cellStyle name="Énfasis4 2 4" xfId="986" xr:uid="{00000000-0005-0000-0000-000087050000}"/>
    <cellStyle name="Énfasis4 2 5" xfId="987" xr:uid="{00000000-0005-0000-0000-000088050000}"/>
    <cellStyle name="Énfasis4 2 6" xfId="988" xr:uid="{00000000-0005-0000-0000-000089050000}"/>
    <cellStyle name="Énfasis4 2 7" xfId="3618" xr:uid="{00000000-0005-0000-0000-00008A050000}"/>
    <cellStyle name="Énfasis4 2 8" xfId="3974" xr:uid="{DDF3AB52-1EBA-4785-B6CF-1B1B7B4F05EF}"/>
    <cellStyle name="Énfasis4 3" xfId="989" xr:uid="{00000000-0005-0000-0000-00008B050000}"/>
    <cellStyle name="Énfasis4 3 2" xfId="990" xr:uid="{00000000-0005-0000-0000-00008C050000}"/>
    <cellStyle name="Énfasis4 3 3" xfId="991" xr:uid="{00000000-0005-0000-0000-00008D050000}"/>
    <cellStyle name="Énfasis4 3 4" xfId="992" xr:uid="{00000000-0005-0000-0000-00008E050000}"/>
    <cellStyle name="Énfasis4 3 5" xfId="993" xr:uid="{00000000-0005-0000-0000-00008F050000}"/>
    <cellStyle name="Énfasis4 3 6" xfId="3617" xr:uid="{00000000-0005-0000-0000-000090050000}"/>
    <cellStyle name="Énfasis4 3 7" xfId="4084" xr:uid="{53E821AD-DE7A-4E17-8FA5-5BE3068D8513}"/>
    <cellStyle name="Énfasis4 4" xfId="994" xr:uid="{00000000-0005-0000-0000-000091050000}"/>
    <cellStyle name="Énfasis4 4 2" xfId="995" xr:uid="{00000000-0005-0000-0000-000092050000}"/>
    <cellStyle name="Énfasis4 4 3" xfId="996" xr:uid="{00000000-0005-0000-0000-000093050000}"/>
    <cellStyle name="Énfasis4 4 4" xfId="997" xr:uid="{00000000-0005-0000-0000-000094050000}"/>
    <cellStyle name="Énfasis4 4 5" xfId="998" xr:uid="{00000000-0005-0000-0000-000095050000}"/>
    <cellStyle name="Énfasis4 4 6" xfId="3616" xr:uid="{00000000-0005-0000-0000-000096050000}"/>
    <cellStyle name="Énfasis4 5" xfId="999" xr:uid="{00000000-0005-0000-0000-000097050000}"/>
    <cellStyle name="Énfasis4 5 2" xfId="1000" xr:uid="{00000000-0005-0000-0000-000098050000}"/>
    <cellStyle name="Énfasis4 5 3" xfId="1001" xr:uid="{00000000-0005-0000-0000-000099050000}"/>
    <cellStyle name="Énfasis4 5 4" xfId="1002" xr:uid="{00000000-0005-0000-0000-00009A050000}"/>
    <cellStyle name="Énfasis4 5 5" xfId="1003" xr:uid="{00000000-0005-0000-0000-00009B050000}"/>
    <cellStyle name="Énfasis4 5 6" xfId="3615" xr:uid="{00000000-0005-0000-0000-00009C050000}"/>
    <cellStyle name="Énfasis4 6" xfId="1004" xr:uid="{00000000-0005-0000-0000-00009D050000}"/>
    <cellStyle name="Énfasis4 6 2" xfId="1005" xr:uid="{00000000-0005-0000-0000-00009E050000}"/>
    <cellStyle name="Énfasis4 6 3" xfId="1006" xr:uid="{00000000-0005-0000-0000-00009F050000}"/>
    <cellStyle name="Énfasis4 6 4" xfId="1007" xr:uid="{00000000-0005-0000-0000-0000A0050000}"/>
    <cellStyle name="Énfasis4 6 5" xfId="1008" xr:uid="{00000000-0005-0000-0000-0000A1050000}"/>
    <cellStyle name="Énfasis4 7" xfId="1009" xr:uid="{00000000-0005-0000-0000-0000A2050000}"/>
    <cellStyle name="Énfasis4 7 2" xfId="1010" xr:uid="{00000000-0005-0000-0000-0000A3050000}"/>
    <cellStyle name="Énfasis4 7 3" xfId="1011" xr:uid="{00000000-0005-0000-0000-0000A4050000}"/>
    <cellStyle name="Énfasis4 7 4" xfId="1012" xr:uid="{00000000-0005-0000-0000-0000A5050000}"/>
    <cellStyle name="Énfasis4 7 5" xfId="1013" xr:uid="{00000000-0005-0000-0000-0000A6050000}"/>
    <cellStyle name="Énfasis4 7 6" xfId="4085" xr:uid="{D465677D-4CEE-4C48-8E94-4B93151359E3}"/>
    <cellStyle name="Énfasis4 8" xfId="1014" xr:uid="{00000000-0005-0000-0000-0000A7050000}"/>
    <cellStyle name="Énfasis4 8 2" xfId="1015" xr:uid="{00000000-0005-0000-0000-0000A8050000}"/>
    <cellStyle name="Énfasis4 8 3" xfId="1016" xr:uid="{00000000-0005-0000-0000-0000A9050000}"/>
    <cellStyle name="Énfasis4 8 4" xfId="1017" xr:uid="{00000000-0005-0000-0000-0000AA050000}"/>
    <cellStyle name="Énfasis4 8 5" xfId="1018" xr:uid="{00000000-0005-0000-0000-0000AB050000}"/>
    <cellStyle name="Énfasis4 8 6" xfId="4250" xr:uid="{07658CFE-07D9-4DCE-8B57-277E130B7D49}"/>
    <cellStyle name="Énfasis4 9" xfId="1019" xr:uid="{00000000-0005-0000-0000-0000AC050000}"/>
    <cellStyle name="Énfasis4 9 2" xfId="1020" xr:uid="{00000000-0005-0000-0000-0000AD050000}"/>
    <cellStyle name="Énfasis4 9 3" xfId="1021" xr:uid="{00000000-0005-0000-0000-0000AE050000}"/>
    <cellStyle name="Énfasis4 9 4" xfId="1022" xr:uid="{00000000-0005-0000-0000-0000AF050000}"/>
    <cellStyle name="Énfasis4 9 5" xfId="1023" xr:uid="{00000000-0005-0000-0000-0000B0050000}"/>
    <cellStyle name="Énfasis4 9 6" xfId="4312" xr:uid="{0AA868FD-EF94-40CA-879F-EBD606B7B6AD}"/>
    <cellStyle name="Énfasis5" xfId="3312" builtinId="45" customBuiltin="1"/>
    <cellStyle name="Énfasis5 10" xfId="1024" xr:uid="{00000000-0005-0000-0000-0000B2050000}"/>
    <cellStyle name="Énfasis5 10 2" xfId="1025" xr:uid="{00000000-0005-0000-0000-0000B3050000}"/>
    <cellStyle name="Énfasis5 10 3" xfId="1026" xr:uid="{00000000-0005-0000-0000-0000B4050000}"/>
    <cellStyle name="Énfasis5 10 4" xfId="1027" xr:uid="{00000000-0005-0000-0000-0000B5050000}"/>
    <cellStyle name="Énfasis5 10 5" xfId="1028" xr:uid="{00000000-0005-0000-0000-0000B6050000}"/>
    <cellStyle name="Énfasis5 10 6" xfId="3403" xr:uid="{00000000-0005-0000-0000-0000B7050000}"/>
    <cellStyle name="Énfasis5 10 7" xfId="3613" xr:uid="{00000000-0005-0000-0000-0000B8050000}"/>
    <cellStyle name="Énfasis5 10 8" xfId="3524" xr:uid="{00000000-0005-0000-0000-0000B9050000}"/>
    <cellStyle name="Énfasis5 10 9" xfId="4453" xr:uid="{9FC86EFD-2225-48AF-AADD-4C20FF9358BB}"/>
    <cellStyle name="Énfasis5 11" xfId="1029" xr:uid="{00000000-0005-0000-0000-0000BA050000}"/>
    <cellStyle name="Énfasis5 12" xfId="1030" xr:uid="{00000000-0005-0000-0000-0000BB050000}"/>
    <cellStyle name="Énfasis5 12 2" xfId="4024" xr:uid="{498FB837-FC31-4668-B0F5-85AE889FE11D}"/>
    <cellStyle name="Énfasis5 13" xfId="1031" xr:uid="{00000000-0005-0000-0000-0000BC050000}"/>
    <cellStyle name="Énfasis5 14" xfId="1032" xr:uid="{00000000-0005-0000-0000-0000BD050000}"/>
    <cellStyle name="Énfasis5 15" xfId="145" xr:uid="{00000000-0005-0000-0000-0000BE050000}"/>
    <cellStyle name="Énfasis5 2" xfId="1033" xr:uid="{00000000-0005-0000-0000-0000BF050000}"/>
    <cellStyle name="Énfasis5 2 2" xfId="1034" xr:uid="{00000000-0005-0000-0000-0000C0050000}"/>
    <cellStyle name="Énfasis5 2 3" xfId="1035" xr:uid="{00000000-0005-0000-0000-0000C1050000}"/>
    <cellStyle name="Énfasis5 2 4" xfId="1036" xr:uid="{00000000-0005-0000-0000-0000C2050000}"/>
    <cellStyle name="Énfasis5 2 5" xfId="1037" xr:uid="{00000000-0005-0000-0000-0000C3050000}"/>
    <cellStyle name="Énfasis5 2 6" xfId="1038" xr:uid="{00000000-0005-0000-0000-0000C4050000}"/>
    <cellStyle name="Énfasis5 2 7" xfId="3612" xr:uid="{00000000-0005-0000-0000-0000C5050000}"/>
    <cellStyle name="Énfasis5 2 8" xfId="3975" xr:uid="{E2F97A3C-5EEE-4658-9A28-B994594B3223}"/>
    <cellStyle name="Énfasis5 3" xfId="1039" xr:uid="{00000000-0005-0000-0000-0000C6050000}"/>
    <cellStyle name="Énfasis5 3 2" xfId="1040" xr:uid="{00000000-0005-0000-0000-0000C7050000}"/>
    <cellStyle name="Énfasis5 3 3" xfId="1041" xr:uid="{00000000-0005-0000-0000-0000C8050000}"/>
    <cellStyle name="Énfasis5 3 4" xfId="1042" xr:uid="{00000000-0005-0000-0000-0000C9050000}"/>
    <cellStyle name="Énfasis5 3 5" xfId="1043" xr:uid="{00000000-0005-0000-0000-0000CA050000}"/>
    <cellStyle name="Énfasis5 3 6" xfId="3610" xr:uid="{00000000-0005-0000-0000-0000CB050000}"/>
    <cellStyle name="Énfasis5 3 7" xfId="4086" xr:uid="{6376FCD2-8362-4422-A6B5-34A401393F51}"/>
    <cellStyle name="Énfasis5 4" xfId="1044" xr:uid="{00000000-0005-0000-0000-0000CC050000}"/>
    <cellStyle name="Énfasis5 4 2" xfId="1045" xr:uid="{00000000-0005-0000-0000-0000CD050000}"/>
    <cellStyle name="Énfasis5 4 3" xfId="1046" xr:uid="{00000000-0005-0000-0000-0000CE050000}"/>
    <cellStyle name="Énfasis5 4 4" xfId="1047" xr:uid="{00000000-0005-0000-0000-0000CF050000}"/>
    <cellStyle name="Énfasis5 4 5" xfId="1048" xr:uid="{00000000-0005-0000-0000-0000D0050000}"/>
    <cellStyle name="Énfasis5 4 6" xfId="3609" xr:uid="{00000000-0005-0000-0000-0000D1050000}"/>
    <cellStyle name="Énfasis5 5" xfId="1049" xr:uid="{00000000-0005-0000-0000-0000D2050000}"/>
    <cellStyle name="Énfasis5 5 2" xfId="1050" xr:uid="{00000000-0005-0000-0000-0000D3050000}"/>
    <cellStyle name="Énfasis5 5 3" xfId="1051" xr:uid="{00000000-0005-0000-0000-0000D4050000}"/>
    <cellStyle name="Énfasis5 5 4" xfId="1052" xr:uid="{00000000-0005-0000-0000-0000D5050000}"/>
    <cellStyle name="Énfasis5 5 5" xfId="1053" xr:uid="{00000000-0005-0000-0000-0000D6050000}"/>
    <cellStyle name="Énfasis5 5 6" xfId="3608" xr:uid="{00000000-0005-0000-0000-0000D7050000}"/>
    <cellStyle name="Énfasis5 6" xfId="1054" xr:uid="{00000000-0005-0000-0000-0000D8050000}"/>
    <cellStyle name="Énfasis5 6 2" xfId="1055" xr:uid="{00000000-0005-0000-0000-0000D9050000}"/>
    <cellStyle name="Énfasis5 6 3" xfId="1056" xr:uid="{00000000-0005-0000-0000-0000DA050000}"/>
    <cellStyle name="Énfasis5 6 4" xfId="1057" xr:uid="{00000000-0005-0000-0000-0000DB050000}"/>
    <cellStyle name="Énfasis5 6 5" xfId="1058" xr:uid="{00000000-0005-0000-0000-0000DC050000}"/>
    <cellStyle name="Énfasis5 7" xfId="1059" xr:uid="{00000000-0005-0000-0000-0000DD050000}"/>
    <cellStyle name="Énfasis5 7 2" xfId="1060" xr:uid="{00000000-0005-0000-0000-0000DE050000}"/>
    <cellStyle name="Énfasis5 7 3" xfId="1061" xr:uid="{00000000-0005-0000-0000-0000DF050000}"/>
    <cellStyle name="Énfasis5 7 4" xfId="1062" xr:uid="{00000000-0005-0000-0000-0000E0050000}"/>
    <cellStyle name="Énfasis5 7 5" xfId="1063" xr:uid="{00000000-0005-0000-0000-0000E1050000}"/>
    <cellStyle name="Énfasis5 7 6" xfId="4087" xr:uid="{6F7BF4E6-D2A8-4161-B336-7CEDF70E14C0}"/>
    <cellStyle name="Énfasis5 8" xfId="1064" xr:uid="{00000000-0005-0000-0000-0000E2050000}"/>
    <cellStyle name="Énfasis5 8 2" xfId="1065" xr:uid="{00000000-0005-0000-0000-0000E3050000}"/>
    <cellStyle name="Énfasis5 8 3" xfId="1066" xr:uid="{00000000-0005-0000-0000-0000E4050000}"/>
    <cellStyle name="Énfasis5 8 4" xfId="1067" xr:uid="{00000000-0005-0000-0000-0000E5050000}"/>
    <cellStyle name="Énfasis5 8 5" xfId="1068" xr:uid="{00000000-0005-0000-0000-0000E6050000}"/>
    <cellStyle name="Énfasis5 8 6" xfId="4254" xr:uid="{FCEA4907-7BB6-4EEC-9BA2-24FC174C0E34}"/>
    <cellStyle name="Énfasis5 9" xfId="1069" xr:uid="{00000000-0005-0000-0000-0000E7050000}"/>
    <cellStyle name="Énfasis5 9 2" xfId="1070" xr:uid="{00000000-0005-0000-0000-0000E8050000}"/>
    <cellStyle name="Énfasis5 9 3" xfId="1071" xr:uid="{00000000-0005-0000-0000-0000E9050000}"/>
    <cellStyle name="Énfasis5 9 4" xfId="1072" xr:uid="{00000000-0005-0000-0000-0000EA050000}"/>
    <cellStyle name="Énfasis5 9 5" xfId="1073" xr:uid="{00000000-0005-0000-0000-0000EB050000}"/>
    <cellStyle name="Énfasis5 9 6" xfId="4313" xr:uid="{B7F9F4AB-48B2-4138-9693-A1D7CF755DBE}"/>
    <cellStyle name="Énfasis6" xfId="3315" builtinId="49" customBuiltin="1"/>
    <cellStyle name="Énfasis6 10" xfId="1074" xr:uid="{00000000-0005-0000-0000-0000ED050000}"/>
    <cellStyle name="Énfasis6 10 2" xfId="1075" xr:uid="{00000000-0005-0000-0000-0000EE050000}"/>
    <cellStyle name="Énfasis6 10 3" xfId="1076" xr:uid="{00000000-0005-0000-0000-0000EF050000}"/>
    <cellStyle name="Énfasis6 10 4" xfId="1077" xr:uid="{00000000-0005-0000-0000-0000F0050000}"/>
    <cellStyle name="Énfasis6 10 5" xfId="1078" xr:uid="{00000000-0005-0000-0000-0000F1050000}"/>
    <cellStyle name="Énfasis6 10 6" xfId="3404" xr:uid="{00000000-0005-0000-0000-0000F2050000}"/>
    <cellStyle name="Énfasis6 10 7" xfId="3607" xr:uid="{00000000-0005-0000-0000-0000F3050000}"/>
    <cellStyle name="Énfasis6 10 8" xfId="3525" xr:uid="{00000000-0005-0000-0000-0000F4050000}"/>
    <cellStyle name="Énfasis6 10 9" xfId="4457" xr:uid="{7E8E2515-8014-47F0-854A-FDA5245D695F}"/>
    <cellStyle name="Énfasis6 11" xfId="1079" xr:uid="{00000000-0005-0000-0000-0000F5050000}"/>
    <cellStyle name="Énfasis6 12" xfId="1080" xr:uid="{00000000-0005-0000-0000-0000F6050000}"/>
    <cellStyle name="Énfasis6 12 2" xfId="4025" xr:uid="{CE7FF8EF-062A-4A91-B608-1ABE68CE1141}"/>
    <cellStyle name="Énfasis6 13" xfId="1081" xr:uid="{00000000-0005-0000-0000-0000F7050000}"/>
    <cellStyle name="Énfasis6 14" xfId="1082" xr:uid="{00000000-0005-0000-0000-0000F8050000}"/>
    <cellStyle name="Énfasis6 15" xfId="146" xr:uid="{00000000-0005-0000-0000-0000F9050000}"/>
    <cellStyle name="Énfasis6 2" xfId="1083" xr:uid="{00000000-0005-0000-0000-0000FA050000}"/>
    <cellStyle name="Énfasis6 2 2" xfId="1084" xr:uid="{00000000-0005-0000-0000-0000FB050000}"/>
    <cellStyle name="Énfasis6 2 3" xfId="1085" xr:uid="{00000000-0005-0000-0000-0000FC050000}"/>
    <cellStyle name="Énfasis6 2 4" xfId="1086" xr:uid="{00000000-0005-0000-0000-0000FD050000}"/>
    <cellStyle name="Énfasis6 2 5" xfId="1087" xr:uid="{00000000-0005-0000-0000-0000FE050000}"/>
    <cellStyle name="Énfasis6 2 6" xfId="1088" xr:uid="{00000000-0005-0000-0000-0000FF050000}"/>
    <cellStyle name="Énfasis6 2 7" xfId="3606" xr:uid="{00000000-0005-0000-0000-000000060000}"/>
    <cellStyle name="Énfasis6 2 8" xfId="3976" xr:uid="{E29C9F8A-2B03-4141-990D-07C8EF7293B8}"/>
    <cellStyle name="Énfasis6 3" xfId="1089" xr:uid="{00000000-0005-0000-0000-000001060000}"/>
    <cellStyle name="Énfasis6 3 2" xfId="1090" xr:uid="{00000000-0005-0000-0000-000002060000}"/>
    <cellStyle name="Énfasis6 3 3" xfId="1091" xr:uid="{00000000-0005-0000-0000-000003060000}"/>
    <cellStyle name="Énfasis6 3 4" xfId="1092" xr:uid="{00000000-0005-0000-0000-000004060000}"/>
    <cellStyle name="Énfasis6 3 5" xfId="1093" xr:uid="{00000000-0005-0000-0000-000005060000}"/>
    <cellStyle name="Énfasis6 3 6" xfId="3605" xr:uid="{00000000-0005-0000-0000-000006060000}"/>
    <cellStyle name="Énfasis6 3 7" xfId="4088" xr:uid="{47A708AE-ADB1-4417-B6CB-9DECCFE4376D}"/>
    <cellStyle name="Énfasis6 4" xfId="1094" xr:uid="{00000000-0005-0000-0000-000007060000}"/>
    <cellStyle name="Énfasis6 4 2" xfId="1095" xr:uid="{00000000-0005-0000-0000-000008060000}"/>
    <cellStyle name="Énfasis6 4 3" xfId="1096" xr:uid="{00000000-0005-0000-0000-000009060000}"/>
    <cellStyle name="Énfasis6 4 4" xfId="1097" xr:uid="{00000000-0005-0000-0000-00000A060000}"/>
    <cellStyle name="Énfasis6 4 5" xfId="1098" xr:uid="{00000000-0005-0000-0000-00000B060000}"/>
    <cellStyle name="Énfasis6 4 6" xfId="3604" xr:uid="{00000000-0005-0000-0000-00000C060000}"/>
    <cellStyle name="Énfasis6 5" xfId="1099" xr:uid="{00000000-0005-0000-0000-00000D060000}"/>
    <cellStyle name="Énfasis6 5 2" xfId="1100" xr:uid="{00000000-0005-0000-0000-00000E060000}"/>
    <cellStyle name="Énfasis6 5 3" xfId="1101" xr:uid="{00000000-0005-0000-0000-00000F060000}"/>
    <cellStyle name="Énfasis6 5 4" xfId="1102" xr:uid="{00000000-0005-0000-0000-000010060000}"/>
    <cellStyle name="Énfasis6 5 5" xfId="1103" xr:uid="{00000000-0005-0000-0000-000011060000}"/>
    <cellStyle name="Énfasis6 5 6" xfId="3603" xr:uid="{00000000-0005-0000-0000-000012060000}"/>
    <cellStyle name="Énfasis6 6" xfId="1104" xr:uid="{00000000-0005-0000-0000-000013060000}"/>
    <cellStyle name="Énfasis6 6 2" xfId="1105" xr:uid="{00000000-0005-0000-0000-000014060000}"/>
    <cellStyle name="Énfasis6 6 3" xfId="1106" xr:uid="{00000000-0005-0000-0000-000015060000}"/>
    <cellStyle name="Énfasis6 6 4" xfId="1107" xr:uid="{00000000-0005-0000-0000-000016060000}"/>
    <cellStyle name="Énfasis6 6 5" xfId="1108" xr:uid="{00000000-0005-0000-0000-000017060000}"/>
    <cellStyle name="Énfasis6 7" xfId="1109" xr:uid="{00000000-0005-0000-0000-000018060000}"/>
    <cellStyle name="Énfasis6 7 2" xfId="1110" xr:uid="{00000000-0005-0000-0000-000019060000}"/>
    <cellStyle name="Énfasis6 7 3" xfId="1111" xr:uid="{00000000-0005-0000-0000-00001A060000}"/>
    <cellStyle name="Énfasis6 7 4" xfId="1112" xr:uid="{00000000-0005-0000-0000-00001B060000}"/>
    <cellStyle name="Énfasis6 7 5" xfId="1113" xr:uid="{00000000-0005-0000-0000-00001C060000}"/>
    <cellStyle name="Énfasis6 7 6" xfId="4089" xr:uid="{04D4F583-76AD-474C-AC50-F3AAA55387D5}"/>
    <cellStyle name="Énfasis6 8" xfId="1114" xr:uid="{00000000-0005-0000-0000-00001D060000}"/>
    <cellStyle name="Énfasis6 8 2" xfId="1115" xr:uid="{00000000-0005-0000-0000-00001E060000}"/>
    <cellStyle name="Énfasis6 8 3" xfId="1116" xr:uid="{00000000-0005-0000-0000-00001F060000}"/>
    <cellStyle name="Énfasis6 8 4" xfId="1117" xr:uid="{00000000-0005-0000-0000-000020060000}"/>
    <cellStyle name="Énfasis6 8 5" xfId="1118" xr:uid="{00000000-0005-0000-0000-000021060000}"/>
    <cellStyle name="Énfasis6 8 6" xfId="4258" xr:uid="{27C25268-AF10-4E96-9E4C-AF97F0FF0330}"/>
    <cellStyle name="Énfasis6 9" xfId="1119" xr:uid="{00000000-0005-0000-0000-000022060000}"/>
    <cellStyle name="Énfasis6 9 2" xfId="1120" xr:uid="{00000000-0005-0000-0000-000023060000}"/>
    <cellStyle name="Énfasis6 9 3" xfId="1121" xr:uid="{00000000-0005-0000-0000-000024060000}"/>
    <cellStyle name="Énfasis6 9 4" xfId="1122" xr:uid="{00000000-0005-0000-0000-000025060000}"/>
    <cellStyle name="Énfasis6 9 5" xfId="1123" xr:uid="{00000000-0005-0000-0000-000026060000}"/>
    <cellStyle name="Énfasis6 9 6" xfId="4314" xr:uid="{EDDF1E9B-FCFA-43CD-BE3B-18F49CFA1779}"/>
    <cellStyle name="Entrada" xfId="3291" builtinId="20" customBuiltin="1"/>
    <cellStyle name="Entrada 10" xfId="1124" xr:uid="{00000000-0005-0000-0000-000028060000}"/>
    <cellStyle name="Entrada 10 2" xfId="1125" xr:uid="{00000000-0005-0000-0000-000029060000}"/>
    <cellStyle name="Entrada 10 2 2" xfId="2856" xr:uid="{00000000-0005-0000-0000-00002A060000}"/>
    <cellStyle name="Entrada 10 3" xfId="1126" xr:uid="{00000000-0005-0000-0000-00002B060000}"/>
    <cellStyle name="Entrada 10 3 2" xfId="2857" xr:uid="{00000000-0005-0000-0000-00002C060000}"/>
    <cellStyle name="Entrada 10 4" xfId="1127" xr:uid="{00000000-0005-0000-0000-00002D060000}"/>
    <cellStyle name="Entrada 10 4 2" xfId="2858" xr:uid="{00000000-0005-0000-0000-00002E060000}"/>
    <cellStyle name="Entrada 10 5" xfId="1128" xr:uid="{00000000-0005-0000-0000-00002F060000}"/>
    <cellStyle name="Entrada 10 5 2" xfId="2859" xr:uid="{00000000-0005-0000-0000-000030060000}"/>
    <cellStyle name="Entrada 10 6" xfId="3405" xr:uid="{00000000-0005-0000-0000-000031060000}"/>
    <cellStyle name="Entrada 10 7" xfId="3602" xr:uid="{00000000-0005-0000-0000-000032060000}"/>
    <cellStyle name="Entrada 10 8" xfId="3526" xr:uid="{00000000-0005-0000-0000-000033060000}"/>
    <cellStyle name="Entrada 10 9" xfId="4428" xr:uid="{4DE33100-8650-4620-B0C6-0828CFF767AB}"/>
    <cellStyle name="Entrada 11" xfId="1129" xr:uid="{00000000-0005-0000-0000-000034060000}"/>
    <cellStyle name="Entrada 11 2" xfId="3406" xr:uid="{00000000-0005-0000-0000-000035060000}"/>
    <cellStyle name="Entrada 11 3" xfId="4510" xr:uid="{ED5B20CA-2952-451A-BDAB-8E05F64CC793}"/>
    <cellStyle name="Entrada 12" xfId="1130" xr:uid="{00000000-0005-0000-0000-000036060000}"/>
    <cellStyle name="Entrada 12 2" xfId="3407" xr:uid="{00000000-0005-0000-0000-000037060000}"/>
    <cellStyle name="Entrada 12 3" xfId="4026" xr:uid="{22F41574-3B4E-43DB-994B-77F0970EDF1C}"/>
    <cellStyle name="Entrada 13" xfId="1131" xr:uid="{00000000-0005-0000-0000-000038060000}"/>
    <cellStyle name="Entrada 13 2" xfId="3408" xr:uid="{00000000-0005-0000-0000-000039060000}"/>
    <cellStyle name="Entrada 14" xfId="1132" xr:uid="{00000000-0005-0000-0000-00003A060000}"/>
    <cellStyle name="Entrada 14 2" xfId="3409" xr:uid="{00000000-0005-0000-0000-00003B060000}"/>
    <cellStyle name="Entrada 15" xfId="147" xr:uid="{00000000-0005-0000-0000-00003C060000}"/>
    <cellStyle name="Entrada 16" xfId="3724" xr:uid="{00000000-0005-0000-0000-00003D060000}"/>
    <cellStyle name="Entrada 2" xfId="1133" xr:uid="{00000000-0005-0000-0000-00003E060000}"/>
    <cellStyle name="Entrada 2 10" xfId="3977" xr:uid="{2CF5256B-A7A1-4EB7-8FDB-4266E480AC83}"/>
    <cellStyle name="Entrada 2 2" xfId="1134" xr:uid="{00000000-0005-0000-0000-00003F060000}"/>
    <cellStyle name="Entrada 2 2 2" xfId="2861" xr:uid="{00000000-0005-0000-0000-000040060000}"/>
    <cellStyle name="Entrada 2 3" xfId="1135" xr:uid="{00000000-0005-0000-0000-000041060000}"/>
    <cellStyle name="Entrada 2 3 2" xfId="2862" xr:uid="{00000000-0005-0000-0000-000042060000}"/>
    <cellStyle name="Entrada 2 4" xfId="1136" xr:uid="{00000000-0005-0000-0000-000043060000}"/>
    <cellStyle name="Entrada 2 4 2" xfId="2863" xr:uid="{00000000-0005-0000-0000-000044060000}"/>
    <cellStyle name="Entrada 2 5" xfId="1137" xr:uid="{00000000-0005-0000-0000-000045060000}"/>
    <cellStyle name="Entrada 2 5 2" xfId="2864" xr:uid="{00000000-0005-0000-0000-000046060000}"/>
    <cellStyle name="Entrada 2 6" xfId="1138" xr:uid="{00000000-0005-0000-0000-000047060000}"/>
    <cellStyle name="Entrada 2 6 2" xfId="2865" xr:uid="{00000000-0005-0000-0000-000048060000}"/>
    <cellStyle name="Entrada 2 7" xfId="2860" xr:uid="{00000000-0005-0000-0000-000049060000}"/>
    <cellStyle name="Entrada 2 7 2" xfId="3601" xr:uid="{00000000-0005-0000-0000-00004A060000}"/>
    <cellStyle name="Entrada 2 8" xfId="3410" xr:uid="{00000000-0005-0000-0000-00004B060000}"/>
    <cellStyle name="Entrada 2 9" xfId="3774" xr:uid="{E6C0C112-ED6A-4C2C-9A72-3DA1F6236CCD}"/>
    <cellStyle name="Entrada 3" xfId="1139" xr:uid="{00000000-0005-0000-0000-00004C060000}"/>
    <cellStyle name="Entrada 3 2" xfId="1140" xr:uid="{00000000-0005-0000-0000-00004D060000}"/>
    <cellStyle name="Entrada 3 2 2" xfId="2867" xr:uid="{00000000-0005-0000-0000-00004E060000}"/>
    <cellStyle name="Entrada 3 3" xfId="1141" xr:uid="{00000000-0005-0000-0000-00004F060000}"/>
    <cellStyle name="Entrada 3 3 2" xfId="2868" xr:uid="{00000000-0005-0000-0000-000050060000}"/>
    <cellStyle name="Entrada 3 4" xfId="1142" xr:uid="{00000000-0005-0000-0000-000051060000}"/>
    <cellStyle name="Entrada 3 4 2" xfId="2869" xr:uid="{00000000-0005-0000-0000-000052060000}"/>
    <cellStyle name="Entrada 3 5" xfId="1143" xr:uid="{00000000-0005-0000-0000-000053060000}"/>
    <cellStyle name="Entrada 3 5 2" xfId="2870" xr:uid="{00000000-0005-0000-0000-000054060000}"/>
    <cellStyle name="Entrada 3 6" xfId="2866" xr:uid="{00000000-0005-0000-0000-000055060000}"/>
    <cellStyle name="Entrada 3 6 2" xfId="3600" xr:uid="{00000000-0005-0000-0000-000056060000}"/>
    <cellStyle name="Entrada 3 7" xfId="3411" xr:uid="{00000000-0005-0000-0000-000057060000}"/>
    <cellStyle name="Entrada 3 8" xfId="4090" xr:uid="{D2213E07-1FC5-4833-B45D-003DA4D86BE4}"/>
    <cellStyle name="Entrada 4" xfId="1144" xr:uid="{00000000-0005-0000-0000-000058060000}"/>
    <cellStyle name="Entrada 4 2" xfId="1145" xr:uid="{00000000-0005-0000-0000-000059060000}"/>
    <cellStyle name="Entrada 4 2 2" xfId="2872" xr:uid="{00000000-0005-0000-0000-00005A060000}"/>
    <cellStyle name="Entrada 4 3" xfId="1146" xr:uid="{00000000-0005-0000-0000-00005B060000}"/>
    <cellStyle name="Entrada 4 3 2" xfId="2873" xr:uid="{00000000-0005-0000-0000-00005C060000}"/>
    <cellStyle name="Entrada 4 4" xfId="1147" xr:uid="{00000000-0005-0000-0000-00005D060000}"/>
    <cellStyle name="Entrada 4 4 2" xfId="2874" xr:uid="{00000000-0005-0000-0000-00005E060000}"/>
    <cellStyle name="Entrada 4 5" xfId="1148" xr:uid="{00000000-0005-0000-0000-00005F060000}"/>
    <cellStyle name="Entrada 4 5 2" xfId="2875" xr:uid="{00000000-0005-0000-0000-000060060000}"/>
    <cellStyle name="Entrada 4 6" xfId="2871" xr:uid="{00000000-0005-0000-0000-000061060000}"/>
    <cellStyle name="Entrada 4 6 2" xfId="3599" xr:uid="{00000000-0005-0000-0000-000062060000}"/>
    <cellStyle name="Entrada 4 7" xfId="3412" xr:uid="{00000000-0005-0000-0000-000063060000}"/>
    <cellStyle name="Entrada 4 8" xfId="4091" xr:uid="{FE294370-DF46-4AA2-9A96-0A8AD3E001E1}"/>
    <cellStyle name="Entrada 5" xfId="1149" xr:uid="{00000000-0005-0000-0000-000064060000}"/>
    <cellStyle name="Entrada 5 2" xfId="1150" xr:uid="{00000000-0005-0000-0000-000065060000}"/>
    <cellStyle name="Entrada 5 2 2" xfId="2877" xr:uid="{00000000-0005-0000-0000-000066060000}"/>
    <cellStyle name="Entrada 5 3" xfId="1151" xr:uid="{00000000-0005-0000-0000-000067060000}"/>
    <cellStyle name="Entrada 5 3 2" xfId="2878" xr:uid="{00000000-0005-0000-0000-000068060000}"/>
    <cellStyle name="Entrada 5 4" xfId="1152" xr:uid="{00000000-0005-0000-0000-000069060000}"/>
    <cellStyle name="Entrada 5 4 2" xfId="2879" xr:uid="{00000000-0005-0000-0000-00006A060000}"/>
    <cellStyle name="Entrada 5 5" xfId="1153" xr:uid="{00000000-0005-0000-0000-00006B060000}"/>
    <cellStyle name="Entrada 5 5 2" xfId="2880" xr:uid="{00000000-0005-0000-0000-00006C060000}"/>
    <cellStyle name="Entrada 5 6" xfId="2876" xr:uid="{00000000-0005-0000-0000-00006D060000}"/>
    <cellStyle name="Entrada 5 6 2" xfId="3598" xr:uid="{00000000-0005-0000-0000-00006E060000}"/>
    <cellStyle name="Entrada 5 7" xfId="3413" xr:uid="{00000000-0005-0000-0000-00006F060000}"/>
    <cellStyle name="Entrada 5 8" xfId="4092" xr:uid="{D532EE37-4841-4AA0-8B22-4EC01FCA9336}"/>
    <cellStyle name="Entrada 6" xfId="1154" xr:uid="{00000000-0005-0000-0000-000070060000}"/>
    <cellStyle name="Entrada 6 2" xfId="1155" xr:uid="{00000000-0005-0000-0000-000071060000}"/>
    <cellStyle name="Entrada 6 2 2" xfId="2882" xr:uid="{00000000-0005-0000-0000-000072060000}"/>
    <cellStyle name="Entrada 6 3" xfId="1156" xr:uid="{00000000-0005-0000-0000-000073060000}"/>
    <cellStyle name="Entrada 6 3 2" xfId="2883" xr:uid="{00000000-0005-0000-0000-000074060000}"/>
    <cellStyle name="Entrada 6 4" xfId="1157" xr:uid="{00000000-0005-0000-0000-000075060000}"/>
    <cellStyle name="Entrada 6 4 2" xfId="2884" xr:uid="{00000000-0005-0000-0000-000076060000}"/>
    <cellStyle name="Entrada 6 5" xfId="1158" xr:uid="{00000000-0005-0000-0000-000077060000}"/>
    <cellStyle name="Entrada 6 5 2" xfId="2885" xr:uid="{00000000-0005-0000-0000-000078060000}"/>
    <cellStyle name="Entrada 6 6" xfId="2881" xr:uid="{00000000-0005-0000-0000-000079060000}"/>
    <cellStyle name="Entrada 6 7" xfId="4093" xr:uid="{1196037B-0D11-4F64-8556-1437CEBD2FBF}"/>
    <cellStyle name="Entrada 7" xfId="1159" xr:uid="{00000000-0005-0000-0000-00007A060000}"/>
    <cellStyle name="Entrada 7 2" xfId="1160" xr:uid="{00000000-0005-0000-0000-00007B060000}"/>
    <cellStyle name="Entrada 7 2 2" xfId="2887" xr:uid="{00000000-0005-0000-0000-00007C060000}"/>
    <cellStyle name="Entrada 7 3" xfId="1161" xr:uid="{00000000-0005-0000-0000-00007D060000}"/>
    <cellStyle name="Entrada 7 3 2" xfId="2888" xr:uid="{00000000-0005-0000-0000-00007E060000}"/>
    <cellStyle name="Entrada 7 4" xfId="1162" xr:uid="{00000000-0005-0000-0000-00007F060000}"/>
    <cellStyle name="Entrada 7 4 2" xfId="2889" xr:uid="{00000000-0005-0000-0000-000080060000}"/>
    <cellStyle name="Entrada 7 5" xfId="1163" xr:uid="{00000000-0005-0000-0000-000081060000}"/>
    <cellStyle name="Entrada 7 5 2" xfId="2890" xr:uid="{00000000-0005-0000-0000-000082060000}"/>
    <cellStyle name="Entrada 7 6" xfId="2886" xr:uid="{00000000-0005-0000-0000-000083060000}"/>
    <cellStyle name="Entrada 7 7" xfId="4094" xr:uid="{617B7840-A136-4955-9FDF-9F2362D17348}"/>
    <cellStyle name="Entrada 8" xfId="1164" xr:uid="{00000000-0005-0000-0000-000084060000}"/>
    <cellStyle name="Entrada 8 2" xfId="1165" xr:uid="{00000000-0005-0000-0000-000085060000}"/>
    <cellStyle name="Entrada 8 2 2" xfId="2892" xr:uid="{00000000-0005-0000-0000-000086060000}"/>
    <cellStyle name="Entrada 8 3" xfId="1166" xr:uid="{00000000-0005-0000-0000-000087060000}"/>
    <cellStyle name="Entrada 8 3 2" xfId="2893" xr:uid="{00000000-0005-0000-0000-000088060000}"/>
    <cellStyle name="Entrada 8 4" xfId="1167" xr:uid="{00000000-0005-0000-0000-000089060000}"/>
    <cellStyle name="Entrada 8 4 2" xfId="2894" xr:uid="{00000000-0005-0000-0000-00008A060000}"/>
    <cellStyle name="Entrada 8 5" xfId="1168" xr:uid="{00000000-0005-0000-0000-00008B060000}"/>
    <cellStyle name="Entrada 8 5 2" xfId="2895" xr:uid="{00000000-0005-0000-0000-00008C060000}"/>
    <cellStyle name="Entrada 8 6" xfId="2891" xr:uid="{00000000-0005-0000-0000-00008D060000}"/>
    <cellStyle name="Entrada 8 7" xfId="4229" xr:uid="{730B33E4-F2D6-4D10-B2AE-0F6D25BA25C0}"/>
    <cellStyle name="Entrada 9" xfId="1169" xr:uid="{00000000-0005-0000-0000-00008E060000}"/>
    <cellStyle name="Entrada 9 2" xfId="1170" xr:uid="{00000000-0005-0000-0000-00008F060000}"/>
    <cellStyle name="Entrada 9 2 2" xfId="2897" xr:uid="{00000000-0005-0000-0000-000090060000}"/>
    <cellStyle name="Entrada 9 3" xfId="1171" xr:uid="{00000000-0005-0000-0000-000091060000}"/>
    <cellStyle name="Entrada 9 3 2" xfId="2898" xr:uid="{00000000-0005-0000-0000-000092060000}"/>
    <cellStyle name="Entrada 9 4" xfId="1172" xr:uid="{00000000-0005-0000-0000-000093060000}"/>
    <cellStyle name="Entrada 9 4 2" xfId="2899" xr:uid="{00000000-0005-0000-0000-000094060000}"/>
    <cellStyle name="Entrada 9 5" xfId="1173" xr:uid="{00000000-0005-0000-0000-000095060000}"/>
    <cellStyle name="Entrada 9 5 2" xfId="2900" xr:uid="{00000000-0005-0000-0000-000096060000}"/>
    <cellStyle name="Entrada 9 6" xfId="2896" xr:uid="{00000000-0005-0000-0000-000097060000}"/>
    <cellStyle name="Entrada 9 7" xfId="4315" xr:uid="{EEAE6525-546F-4E5B-B876-2527138DBA99}"/>
    <cellStyle name="Euro" xfId="148" xr:uid="{00000000-0005-0000-0000-000098060000}"/>
    <cellStyle name="Euro 2" xfId="1174" xr:uid="{00000000-0005-0000-0000-000099060000}"/>
    <cellStyle name="Euro 2 2" xfId="3414" xr:uid="{00000000-0005-0000-0000-00009A060000}"/>
    <cellStyle name="Euro 3" xfId="1175" xr:uid="{00000000-0005-0000-0000-00009B060000}"/>
    <cellStyle name="Euro 3 2" xfId="3415" xr:uid="{00000000-0005-0000-0000-00009C060000}"/>
    <cellStyle name="Euro 4" xfId="1176" xr:uid="{00000000-0005-0000-0000-00009D060000}"/>
    <cellStyle name="Euro 4 2" xfId="3416" xr:uid="{00000000-0005-0000-0000-00009E060000}"/>
    <cellStyle name="Euro 5" xfId="1177" xr:uid="{00000000-0005-0000-0000-00009F060000}"/>
    <cellStyle name="Euro 5 2" xfId="3417" xr:uid="{00000000-0005-0000-0000-0000A0060000}"/>
    <cellStyle name="Euro 6" xfId="1178" xr:uid="{00000000-0005-0000-0000-0000A1060000}"/>
    <cellStyle name="Euro 6 2" xfId="3418" xr:uid="{00000000-0005-0000-0000-0000A2060000}"/>
    <cellStyle name="Euro 7" xfId="1179" xr:uid="{00000000-0005-0000-0000-0000A3060000}"/>
    <cellStyle name="Euro 7 2" xfId="3419" xr:uid="{00000000-0005-0000-0000-0000A4060000}"/>
    <cellStyle name="Euro 8" xfId="1180" xr:uid="{00000000-0005-0000-0000-0000A5060000}"/>
    <cellStyle name="Euro 8 2" xfId="3420" xr:uid="{00000000-0005-0000-0000-0000A6060000}"/>
    <cellStyle name="Euro 9" xfId="1181" xr:uid="{00000000-0005-0000-0000-0000A7060000}"/>
    <cellStyle name="Explanatory Text" xfId="149" xr:uid="{00000000-0005-0000-0000-0000A8060000}"/>
    <cellStyle name="F2" xfId="1182" xr:uid="{00000000-0005-0000-0000-0000A9060000}"/>
    <cellStyle name="F3" xfId="1183" xr:uid="{00000000-0005-0000-0000-0000AA060000}"/>
    <cellStyle name="F4" xfId="1184" xr:uid="{00000000-0005-0000-0000-0000AB060000}"/>
    <cellStyle name="F5" xfId="1185" xr:uid="{00000000-0005-0000-0000-0000AC060000}"/>
    <cellStyle name="F6" xfId="1186" xr:uid="{00000000-0005-0000-0000-0000AD060000}"/>
    <cellStyle name="F7" xfId="1187" xr:uid="{00000000-0005-0000-0000-0000AE060000}"/>
    <cellStyle name="F8" xfId="1188" xr:uid="{00000000-0005-0000-0000-0000AF060000}"/>
    <cellStyle name="Fecha" xfId="1189" xr:uid="{00000000-0005-0000-0000-0000B0060000}"/>
    <cellStyle name="Fijo" xfId="1190" xr:uid="{00000000-0005-0000-0000-0000B1060000}"/>
    <cellStyle name="Financiero" xfId="1191" xr:uid="{00000000-0005-0000-0000-0000B2060000}"/>
    <cellStyle name="Fixed" xfId="1192" xr:uid="{00000000-0005-0000-0000-0000B3060000}"/>
    <cellStyle name="Good" xfId="150" xr:uid="{00000000-0005-0000-0000-0000B4060000}"/>
    <cellStyle name="Good 2" xfId="1193" xr:uid="{00000000-0005-0000-0000-0000B5060000}"/>
    <cellStyle name="Good 3" xfId="1194" xr:uid="{00000000-0005-0000-0000-0000B6060000}"/>
    <cellStyle name="Good 4" xfId="1195" xr:uid="{00000000-0005-0000-0000-0000B7060000}"/>
    <cellStyle name="Good 5" xfId="1196" xr:uid="{00000000-0005-0000-0000-0000B8060000}"/>
    <cellStyle name="Good 6" xfId="2671" xr:uid="{00000000-0005-0000-0000-0000B9060000}"/>
    <cellStyle name="Heading 1" xfId="151" xr:uid="{00000000-0005-0000-0000-0000BA060000}"/>
    <cellStyle name="Heading 2" xfId="152" xr:uid="{00000000-0005-0000-0000-0000BB060000}"/>
    <cellStyle name="Heading 3" xfId="153" xr:uid="{00000000-0005-0000-0000-0000BC060000}"/>
    <cellStyle name="Heading 4" xfId="154" xr:uid="{00000000-0005-0000-0000-0000BD060000}"/>
    <cellStyle name="Heading 4 2" xfId="1197" xr:uid="{00000000-0005-0000-0000-0000BE060000}"/>
    <cellStyle name="Heading 4 3" xfId="1198" xr:uid="{00000000-0005-0000-0000-0000BF060000}"/>
    <cellStyle name="Heading 4 4" xfId="1199" xr:uid="{00000000-0005-0000-0000-0000C0060000}"/>
    <cellStyle name="Heading 4 5" xfId="1200" xr:uid="{00000000-0005-0000-0000-0000C1060000}"/>
    <cellStyle name="Heading 4 6" xfId="2672" xr:uid="{00000000-0005-0000-0000-0000C2060000}"/>
    <cellStyle name="Heading1" xfId="1201" xr:uid="{00000000-0005-0000-0000-0000C3060000}"/>
    <cellStyle name="Heading2" xfId="1202" xr:uid="{00000000-0005-0000-0000-0000C4060000}"/>
    <cellStyle name="Hipervínculo 2" xfId="1203" xr:uid="{00000000-0005-0000-0000-0000C6060000}"/>
    <cellStyle name="Hipervínculo 2 2" xfId="3594" xr:uid="{00000000-0005-0000-0000-0000C7060000}"/>
    <cellStyle name="Hipervínculo 2 3" xfId="3527" xr:uid="{00000000-0005-0000-0000-0000C8060000}"/>
    <cellStyle name="Hipervínculo 3" xfId="2901" xr:uid="{00000000-0005-0000-0000-0000C9060000}"/>
    <cellStyle name="Hipervínculo 4" xfId="2902" xr:uid="{00000000-0005-0000-0000-0000CA060000}"/>
    <cellStyle name="Hipervínculo 5" xfId="3595" xr:uid="{00000000-0005-0000-0000-0000CB060000}"/>
    <cellStyle name="Incorrecto" xfId="3290" builtinId="27" customBuiltin="1"/>
    <cellStyle name="Incorrecto 10" xfId="1204" xr:uid="{00000000-0005-0000-0000-0000CD060000}"/>
    <cellStyle name="Incorrecto 10 2" xfId="1205" xr:uid="{00000000-0005-0000-0000-0000CE060000}"/>
    <cellStyle name="Incorrecto 10 3" xfId="1206" xr:uid="{00000000-0005-0000-0000-0000CF060000}"/>
    <cellStyle name="Incorrecto 10 4" xfId="1207" xr:uid="{00000000-0005-0000-0000-0000D0060000}"/>
    <cellStyle name="Incorrecto 10 5" xfId="1208" xr:uid="{00000000-0005-0000-0000-0000D1060000}"/>
    <cellStyle name="Incorrecto 10 6" xfId="3421" xr:uid="{00000000-0005-0000-0000-0000D2060000}"/>
    <cellStyle name="Incorrecto 10 7" xfId="3593" xr:uid="{00000000-0005-0000-0000-0000D3060000}"/>
    <cellStyle name="Incorrecto 10 8" xfId="3528" xr:uid="{00000000-0005-0000-0000-0000D4060000}"/>
    <cellStyle name="Incorrecto 10 9" xfId="4426" xr:uid="{0F49DA63-C8F2-4F97-9201-765EA6B5FCD3}"/>
    <cellStyle name="Incorrecto 11" xfId="1209" xr:uid="{00000000-0005-0000-0000-0000D5060000}"/>
    <cellStyle name="Incorrecto 12" xfId="1210" xr:uid="{00000000-0005-0000-0000-0000D6060000}"/>
    <cellStyle name="Incorrecto 12 2" xfId="4027" xr:uid="{ED83D415-DDF4-46A5-A5CD-AA7D48EBD0E7}"/>
    <cellStyle name="Incorrecto 13" xfId="1211" xr:uid="{00000000-0005-0000-0000-0000D7060000}"/>
    <cellStyle name="Incorrecto 14" xfId="1212" xr:uid="{00000000-0005-0000-0000-0000D8060000}"/>
    <cellStyle name="Incorrecto 15" xfId="155" xr:uid="{00000000-0005-0000-0000-0000D9060000}"/>
    <cellStyle name="Incorrecto 2" xfId="1213" xr:uid="{00000000-0005-0000-0000-0000DA060000}"/>
    <cellStyle name="Incorrecto 2 2" xfId="1214" xr:uid="{00000000-0005-0000-0000-0000DB060000}"/>
    <cellStyle name="Incorrecto 2 3" xfId="1215" xr:uid="{00000000-0005-0000-0000-0000DC060000}"/>
    <cellStyle name="Incorrecto 2 4" xfId="1216" xr:uid="{00000000-0005-0000-0000-0000DD060000}"/>
    <cellStyle name="Incorrecto 2 5" xfId="1217" xr:uid="{00000000-0005-0000-0000-0000DE060000}"/>
    <cellStyle name="Incorrecto 2 6" xfId="1218" xr:uid="{00000000-0005-0000-0000-0000DF060000}"/>
    <cellStyle name="Incorrecto 2 7" xfId="3592" xr:uid="{00000000-0005-0000-0000-0000E0060000}"/>
    <cellStyle name="Incorrecto 2 8" xfId="3978" xr:uid="{A60A7981-A1D3-4000-B5C4-5088784604A9}"/>
    <cellStyle name="Incorrecto 3" xfId="1219" xr:uid="{00000000-0005-0000-0000-0000E1060000}"/>
    <cellStyle name="Incorrecto 3 2" xfId="1220" xr:uid="{00000000-0005-0000-0000-0000E2060000}"/>
    <cellStyle name="Incorrecto 3 3" xfId="1221" xr:uid="{00000000-0005-0000-0000-0000E3060000}"/>
    <cellStyle name="Incorrecto 3 4" xfId="1222" xr:uid="{00000000-0005-0000-0000-0000E4060000}"/>
    <cellStyle name="Incorrecto 3 5" xfId="1223" xr:uid="{00000000-0005-0000-0000-0000E5060000}"/>
    <cellStyle name="Incorrecto 3 6" xfId="3591" xr:uid="{00000000-0005-0000-0000-0000E6060000}"/>
    <cellStyle name="Incorrecto 3 7" xfId="4095" xr:uid="{023EF48D-B6E4-4E32-B715-5B16B7627D1C}"/>
    <cellStyle name="Incorrecto 4" xfId="1224" xr:uid="{00000000-0005-0000-0000-0000E7060000}"/>
    <cellStyle name="Incorrecto 4 2" xfId="1225" xr:uid="{00000000-0005-0000-0000-0000E8060000}"/>
    <cellStyle name="Incorrecto 4 3" xfId="1226" xr:uid="{00000000-0005-0000-0000-0000E9060000}"/>
    <cellStyle name="Incorrecto 4 4" xfId="1227" xr:uid="{00000000-0005-0000-0000-0000EA060000}"/>
    <cellStyle name="Incorrecto 4 5" xfId="1228" xr:uid="{00000000-0005-0000-0000-0000EB060000}"/>
    <cellStyle name="Incorrecto 4 6" xfId="3590" xr:uid="{00000000-0005-0000-0000-0000EC060000}"/>
    <cellStyle name="Incorrecto 5" xfId="1229" xr:uid="{00000000-0005-0000-0000-0000ED060000}"/>
    <cellStyle name="Incorrecto 5 2" xfId="1230" xr:uid="{00000000-0005-0000-0000-0000EE060000}"/>
    <cellStyle name="Incorrecto 5 3" xfId="1231" xr:uid="{00000000-0005-0000-0000-0000EF060000}"/>
    <cellStyle name="Incorrecto 5 4" xfId="1232" xr:uid="{00000000-0005-0000-0000-0000F0060000}"/>
    <cellStyle name="Incorrecto 5 5" xfId="1233" xr:uid="{00000000-0005-0000-0000-0000F1060000}"/>
    <cellStyle name="Incorrecto 5 6" xfId="3589" xr:uid="{00000000-0005-0000-0000-0000F2060000}"/>
    <cellStyle name="Incorrecto 6" xfId="1234" xr:uid="{00000000-0005-0000-0000-0000F3060000}"/>
    <cellStyle name="Incorrecto 6 2" xfId="1235" xr:uid="{00000000-0005-0000-0000-0000F4060000}"/>
    <cellStyle name="Incorrecto 6 3" xfId="1236" xr:uid="{00000000-0005-0000-0000-0000F5060000}"/>
    <cellStyle name="Incorrecto 6 4" xfId="1237" xr:uid="{00000000-0005-0000-0000-0000F6060000}"/>
    <cellStyle name="Incorrecto 6 5" xfId="1238" xr:uid="{00000000-0005-0000-0000-0000F7060000}"/>
    <cellStyle name="Incorrecto 7" xfId="1239" xr:uid="{00000000-0005-0000-0000-0000F8060000}"/>
    <cellStyle name="Incorrecto 7 2" xfId="1240" xr:uid="{00000000-0005-0000-0000-0000F9060000}"/>
    <cellStyle name="Incorrecto 7 3" xfId="1241" xr:uid="{00000000-0005-0000-0000-0000FA060000}"/>
    <cellStyle name="Incorrecto 7 4" xfId="1242" xr:uid="{00000000-0005-0000-0000-0000FB060000}"/>
    <cellStyle name="Incorrecto 7 5" xfId="1243" xr:uid="{00000000-0005-0000-0000-0000FC060000}"/>
    <cellStyle name="Incorrecto 7 6" xfId="4096" xr:uid="{508F19D4-14ED-4BDD-A097-D55CFE560A44}"/>
    <cellStyle name="Incorrecto 8" xfId="1244" xr:uid="{00000000-0005-0000-0000-0000FD060000}"/>
    <cellStyle name="Incorrecto 8 2" xfId="1245" xr:uid="{00000000-0005-0000-0000-0000FE060000}"/>
    <cellStyle name="Incorrecto 8 3" xfId="1246" xr:uid="{00000000-0005-0000-0000-0000FF060000}"/>
    <cellStyle name="Incorrecto 8 4" xfId="1247" xr:uid="{00000000-0005-0000-0000-000000070000}"/>
    <cellStyle name="Incorrecto 8 5" xfId="1248" xr:uid="{00000000-0005-0000-0000-000001070000}"/>
    <cellStyle name="Incorrecto 8 6" xfId="4227" xr:uid="{671DA7B0-8626-4FAC-AA59-116FCD5E3097}"/>
    <cellStyle name="Incorrecto 9" xfId="1249" xr:uid="{00000000-0005-0000-0000-000002070000}"/>
    <cellStyle name="Incorrecto 9 2" xfId="1250" xr:uid="{00000000-0005-0000-0000-000003070000}"/>
    <cellStyle name="Incorrecto 9 3" xfId="1251" xr:uid="{00000000-0005-0000-0000-000004070000}"/>
    <cellStyle name="Incorrecto 9 4" xfId="1252" xr:uid="{00000000-0005-0000-0000-000005070000}"/>
    <cellStyle name="Incorrecto 9 5" xfId="1253" xr:uid="{00000000-0005-0000-0000-000006070000}"/>
    <cellStyle name="Incorrecto 9 6" xfId="4316" xr:uid="{1742ABDA-0CD0-4BC8-9538-31CA36DED3F6}"/>
    <cellStyle name="Input" xfId="156" xr:uid="{00000000-0005-0000-0000-000007070000}"/>
    <cellStyle name="Input 2" xfId="1254" xr:uid="{00000000-0005-0000-0000-000008070000}"/>
    <cellStyle name="Input 2 2" xfId="2903" xr:uid="{00000000-0005-0000-0000-000009070000}"/>
    <cellStyle name="Input 3" xfId="1255" xr:uid="{00000000-0005-0000-0000-00000A070000}"/>
    <cellStyle name="Input 3 2" xfId="2904" xr:uid="{00000000-0005-0000-0000-00000B070000}"/>
    <cellStyle name="Input 4" xfId="1256" xr:uid="{00000000-0005-0000-0000-00000C070000}"/>
    <cellStyle name="Input 4 2" xfId="2905" xr:uid="{00000000-0005-0000-0000-00000D070000}"/>
    <cellStyle name="Input 5" xfId="1257" xr:uid="{00000000-0005-0000-0000-00000E070000}"/>
    <cellStyle name="Input 5 2" xfId="2906" xr:uid="{00000000-0005-0000-0000-00000F070000}"/>
    <cellStyle name="Input 6" xfId="2673" xr:uid="{00000000-0005-0000-0000-000010070000}"/>
    <cellStyle name="Input 6 2" xfId="3588" xr:uid="{00000000-0005-0000-0000-000011070000}"/>
    <cellStyle name="Input 7" xfId="3422" xr:uid="{00000000-0005-0000-0000-000012070000}"/>
    <cellStyle name="Input 8" xfId="4097" xr:uid="{2A40C872-70F8-4B1C-A7FD-D576E53C9A33}"/>
    <cellStyle name="Input_valor justo.junio2010" xfId="3423" xr:uid="{00000000-0005-0000-0000-000013070000}"/>
    <cellStyle name="Komórka po??czona" xfId="1258" xr:uid="{00000000-0005-0000-0000-000014070000}"/>
    <cellStyle name="Komórka połączona" xfId="157" xr:uid="{00000000-0005-0000-0000-000015070000}"/>
    <cellStyle name="Komórka zaznaczona" xfId="158" xr:uid="{00000000-0005-0000-0000-000016070000}"/>
    <cellStyle name="Linked Cell" xfId="159" xr:uid="{00000000-0005-0000-0000-000017070000}"/>
    <cellStyle name="Linked Cell 2" xfId="1259" xr:uid="{00000000-0005-0000-0000-000018070000}"/>
    <cellStyle name="Linked Cell 3" xfId="1260" xr:uid="{00000000-0005-0000-0000-000019070000}"/>
    <cellStyle name="Linked Cell 4" xfId="1261" xr:uid="{00000000-0005-0000-0000-00001A070000}"/>
    <cellStyle name="Linked Cell 5" xfId="1262" xr:uid="{00000000-0005-0000-0000-00001B070000}"/>
    <cellStyle name="Linked Cell 6" xfId="2674" xr:uid="{00000000-0005-0000-0000-00001C070000}"/>
    <cellStyle name="Millares" xfId="40" builtinId="3"/>
    <cellStyle name="Millares [0]" xfId="18" builtinId="6"/>
    <cellStyle name="Millares [0] 10" xfId="34" xr:uid="{00000000-0005-0000-0000-00001F070000}"/>
    <cellStyle name="Millares [0] 10 2" xfId="59" xr:uid="{00000000-0005-0000-0000-000020070000}"/>
    <cellStyle name="Millares [0] 11" xfId="2908" xr:uid="{00000000-0005-0000-0000-000021070000}"/>
    <cellStyle name="Millares [0] 12" xfId="3284" xr:uid="{00000000-0005-0000-0000-000022070000}"/>
    <cellStyle name="Millares [0] 13" xfId="3987" xr:uid="{B7B84396-D43D-44DC-945D-EC8EBED3315F}"/>
    <cellStyle name="Millares [0] 2" xfId="4" xr:uid="{00000000-0005-0000-0000-000023070000}"/>
    <cellStyle name="Millares [0] 2 2" xfId="52" xr:uid="{00000000-0005-0000-0000-000024070000}"/>
    <cellStyle name="Millares [0] 2 2 2" xfId="1264" xr:uid="{00000000-0005-0000-0000-000025070000}"/>
    <cellStyle name="Millares [0] 2 2 3" xfId="4098" xr:uid="{46B949D6-1DBD-48AA-BA53-18A2AE8148F4}"/>
    <cellStyle name="Millares [0] 2 3" xfId="1265" xr:uid="{00000000-0005-0000-0000-000026070000}"/>
    <cellStyle name="Millares [0] 2 3 2" xfId="2909" xr:uid="{00000000-0005-0000-0000-000027070000}"/>
    <cellStyle name="Millares [0] 2 4" xfId="1263" xr:uid="{00000000-0005-0000-0000-000028070000}"/>
    <cellStyle name="Millares [0] 2 5" xfId="3283" xr:uid="{00000000-0005-0000-0000-000029070000}"/>
    <cellStyle name="Millares [0] 2 6" xfId="3911" xr:uid="{20279BDD-0F84-4AC3-BDC4-F41D0C2E33A4}"/>
    <cellStyle name="Millares [0] 3" xfId="10" xr:uid="{00000000-0005-0000-0000-00002A070000}"/>
    <cellStyle name="Millares [0] 3 2" xfId="57" xr:uid="{00000000-0005-0000-0000-00002B070000}"/>
    <cellStyle name="Millares [0] 3 3" xfId="1266" xr:uid="{00000000-0005-0000-0000-00002C070000}"/>
    <cellStyle name="Millares [0] 3 4" xfId="3282" xr:uid="{00000000-0005-0000-0000-00002D070000}"/>
    <cellStyle name="Millares [0] 3 5" xfId="3913" xr:uid="{0AD78FAA-0148-411E-96E7-B273E4225BF3}"/>
    <cellStyle name="Millares [0] 4" xfId="31" xr:uid="{00000000-0005-0000-0000-00002E070000}"/>
    <cellStyle name="Millares [0] 4 2" xfId="60" xr:uid="{00000000-0005-0000-0000-00002F070000}"/>
    <cellStyle name="Millares [0] 4 3" xfId="1267" xr:uid="{00000000-0005-0000-0000-000030070000}"/>
    <cellStyle name="Millares [0] 4 4" xfId="3916" xr:uid="{33EC57E7-BDA5-4D92-8497-D6ED1C27C8F5}"/>
    <cellStyle name="Millares [0] 5" xfId="21" xr:uid="{00000000-0005-0000-0000-000031070000}"/>
    <cellStyle name="Millares [0] 5 2" xfId="3979" xr:uid="{B9D61C57-8CE2-4BF0-A41D-141F22A344BF}"/>
    <cellStyle name="Millares [0] 6" xfId="50" xr:uid="{00000000-0005-0000-0000-000032070000}"/>
    <cellStyle name="Millares [0] 6 2" xfId="1268" xr:uid="{00000000-0005-0000-0000-000033070000}"/>
    <cellStyle name="Millares [0] 7" xfId="2649" xr:uid="{00000000-0005-0000-0000-000034070000}"/>
    <cellStyle name="Millares [0] 7 2" xfId="4099" xr:uid="{CDB0C639-C54E-4392-A281-180F1E4575DF}"/>
    <cellStyle name="Millares [0] 8" xfId="38" xr:uid="{00000000-0005-0000-0000-000035070000}"/>
    <cellStyle name="Millares [0] 8 2" xfId="58" xr:uid="{00000000-0005-0000-0000-000036070000}"/>
    <cellStyle name="Millares [0] 8 3" xfId="4318" xr:uid="{ECAE183B-A2B8-419E-9D34-4B73B1AF7457}"/>
    <cellStyle name="Millares [0] 9" xfId="29" xr:uid="{00000000-0005-0000-0000-000037070000}"/>
    <cellStyle name="Millares [0] 9 2" xfId="61" xr:uid="{00000000-0005-0000-0000-000038070000}"/>
    <cellStyle name="Millares [0] 9 3" xfId="4512" xr:uid="{C4FECECA-6293-4CF2-B410-35D52DA29007}"/>
    <cellStyle name="Millares 10" xfId="2569" xr:uid="{00000000-0005-0000-0000-000039070000}"/>
    <cellStyle name="Millares 10 2" xfId="2570" xr:uid="{00000000-0005-0000-0000-00003A070000}"/>
    <cellStyle name="Millares 10 3" xfId="3425" xr:uid="{00000000-0005-0000-0000-00003B070000}"/>
    <cellStyle name="Millares 10 4" xfId="3925" xr:uid="{C76F51B5-42B8-4778-AD96-827D2A7BC784}"/>
    <cellStyle name="Millares 10 5" xfId="4100" xr:uid="{9BA40CA0-90DF-4681-BE86-25E5B538CC42}"/>
    <cellStyle name="Millares 11" xfId="2571" xr:uid="{00000000-0005-0000-0000-00003C070000}"/>
    <cellStyle name="Millares 11 2" xfId="2572" xr:uid="{00000000-0005-0000-0000-00003D070000}"/>
    <cellStyle name="Millares 11 3" xfId="3426" xr:uid="{00000000-0005-0000-0000-00003E070000}"/>
    <cellStyle name="Millares 11 4" xfId="3926" xr:uid="{96EFF1A4-2D98-4EEA-AF48-9E1A1D1FA452}"/>
    <cellStyle name="Millares 11 5" xfId="4101" xr:uid="{295606D3-32DF-40C0-9340-735BDE57056B}"/>
    <cellStyle name="Millares 12" xfId="2573" xr:uid="{00000000-0005-0000-0000-00003F070000}"/>
    <cellStyle name="Millares 12 2" xfId="2574" xr:uid="{00000000-0005-0000-0000-000040070000}"/>
    <cellStyle name="Millares 12 3" xfId="3427" xr:uid="{00000000-0005-0000-0000-000041070000}"/>
    <cellStyle name="Millares 12 4" xfId="3927" xr:uid="{C530F0A9-B6F2-4DEC-99F8-D9C89A351803}"/>
    <cellStyle name="Millares 12 5" xfId="4102" xr:uid="{62456AA2-3233-4A0E-A905-DEC71CD048B1}"/>
    <cellStyle name="Millares 13" xfId="2575" xr:uid="{00000000-0005-0000-0000-000042070000}"/>
    <cellStyle name="Millares 13 2" xfId="2576" xr:uid="{00000000-0005-0000-0000-000043070000}"/>
    <cellStyle name="Millares 13 2 2" xfId="3721" xr:uid="{00000000-0005-0000-0000-000044070000}"/>
    <cellStyle name="Millares 13 2 3" xfId="3585" xr:uid="{00000000-0005-0000-0000-000045070000}"/>
    <cellStyle name="Millares 13 3" xfId="3428" xr:uid="{00000000-0005-0000-0000-000046070000}"/>
    <cellStyle name="Millares 13 4" xfId="3928" xr:uid="{659E41E2-578F-431E-ACF4-21773BCAFE35}"/>
    <cellStyle name="Millares 13 5" xfId="4103" xr:uid="{3338E4AD-BEF8-4825-B389-C67AF1C56D01}"/>
    <cellStyle name="Millares 14" xfId="2577" xr:uid="{00000000-0005-0000-0000-000047070000}"/>
    <cellStyle name="Millares 14 2" xfId="2578" xr:uid="{00000000-0005-0000-0000-000048070000}"/>
    <cellStyle name="Millares 14 3" xfId="3429" xr:uid="{00000000-0005-0000-0000-000049070000}"/>
    <cellStyle name="Millares 14 4" xfId="3929" xr:uid="{C4639B2B-E130-4823-B374-08E4BBD75831}"/>
    <cellStyle name="Millares 14 5" xfId="4104" xr:uid="{660D57A8-8EBD-4DF8-910A-F4A28F9D0299}"/>
    <cellStyle name="Millares 15" xfId="2579" xr:uid="{00000000-0005-0000-0000-00004A070000}"/>
    <cellStyle name="Millares 15 2" xfId="2580" xr:uid="{00000000-0005-0000-0000-00004B070000}"/>
    <cellStyle name="Millares 15 3" xfId="3586" xr:uid="{00000000-0005-0000-0000-00004C070000}"/>
    <cellStyle name="Millares 15 4" xfId="3930" xr:uid="{6B0459AE-ED8D-48F8-BC75-B9D246353275}"/>
    <cellStyle name="Millares 15 5" xfId="4105" xr:uid="{B4BC6E40-A4CE-4877-9645-D2C59A0ED079}"/>
    <cellStyle name="Millares 16" xfId="2581" xr:uid="{00000000-0005-0000-0000-00004D070000}"/>
    <cellStyle name="Millares 16 2" xfId="2582" xr:uid="{00000000-0005-0000-0000-00004E070000}"/>
    <cellStyle name="Millares 16 3" xfId="3587" xr:uid="{00000000-0005-0000-0000-00004F070000}"/>
    <cellStyle name="Millares 16 4" xfId="3931" xr:uid="{75BB1F80-C036-4C28-86E9-2E6905B0FEEA}"/>
    <cellStyle name="Millares 16 5" xfId="4106" xr:uid="{70241F77-80BA-4E9F-A8E5-37D2AE8E3707}"/>
    <cellStyle name="Millares 17" xfId="2583" xr:uid="{00000000-0005-0000-0000-000050070000}"/>
    <cellStyle name="Millares 17 2" xfId="2584" xr:uid="{00000000-0005-0000-0000-000051070000}"/>
    <cellStyle name="Millares 17 2 2" xfId="4799" xr:uid="{8C8661CC-14D1-4F55-BDB4-EE6323F2AB05}"/>
    <cellStyle name="Millares 17 3" xfId="3596" xr:uid="{00000000-0005-0000-0000-000052070000}"/>
    <cellStyle name="Millares 17 4" xfId="3932" xr:uid="{ACCED313-F7A7-474A-B685-CE455F4F712E}"/>
    <cellStyle name="Millares 17 5" xfId="4107" xr:uid="{4D81DC58-AB01-423E-9837-87C6D1B1C888}"/>
    <cellStyle name="Millares 18" xfId="2585" xr:uid="{00000000-0005-0000-0000-000053070000}"/>
    <cellStyle name="Millares 18 2" xfId="2586" xr:uid="{00000000-0005-0000-0000-000054070000}"/>
    <cellStyle name="Millares 18 2 2" xfId="4666" xr:uid="{C55F3CE6-8E96-4D41-897F-D14BACDC7A74}"/>
    <cellStyle name="Millares 18 2 2 2" xfId="5074" xr:uid="{B27781A0-666C-4226-B41B-98D89124A84E}"/>
    <cellStyle name="Millares 18 2 3" xfId="4892" xr:uid="{061A34C1-5E81-4DAD-A0A4-41F6976A563B}"/>
    <cellStyle name="Millares 18 2 4" xfId="4341" xr:uid="{15B32188-D116-4FB0-804F-11A0F4B80F4C}"/>
    <cellStyle name="Millares 18 3" xfId="3575" xr:uid="{00000000-0005-0000-0000-000055070000}"/>
    <cellStyle name="Millares 18 3 2" xfId="4983" xr:uid="{3D713148-DA34-42C4-A3D5-0A4AE84ECBCE}"/>
    <cellStyle name="Millares 18 3 3" xfId="4535" xr:uid="{095952EE-D83A-4834-BECD-3092AD1E828F}"/>
    <cellStyle name="Millares 18 4" xfId="3933" xr:uid="{DDE67009-90D2-406C-84B1-7629D3E64924}"/>
    <cellStyle name="Millares 18 4 2" xfId="4800" xr:uid="{CDB16CE0-3074-40C6-AFA6-49269C6F54F8}"/>
    <cellStyle name="Millares 18 5" xfId="4108" xr:uid="{F9D78005-0FED-498B-9811-092E5BB8AD7F}"/>
    <cellStyle name="Millares 19" xfId="2587" xr:uid="{00000000-0005-0000-0000-000056070000}"/>
    <cellStyle name="Millares 19 2" xfId="2588" xr:uid="{00000000-0005-0000-0000-000057070000}"/>
    <cellStyle name="Millares 19 3" xfId="3597" xr:uid="{00000000-0005-0000-0000-000058070000}"/>
    <cellStyle name="Millares 19 4" xfId="3934" xr:uid="{D8E1AD50-D6FD-4F87-96EF-2FB865132FB6}"/>
    <cellStyle name="Millares 2" xfId="48" xr:uid="{00000000-0005-0000-0000-000059070000}"/>
    <cellStyle name="Millares 2 2" xfId="1270" xr:uid="{00000000-0005-0000-0000-00005A070000}"/>
    <cellStyle name="Millares 2 2 2" xfId="4342" xr:uid="{23D1BF9C-DC16-4876-8E19-EFAEF6041D63}"/>
    <cellStyle name="Millares 2 2 2 2" xfId="4667" xr:uid="{C6EA325F-37DC-4ADE-9EDC-8A6A9E94EC09}"/>
    <cellStyle name="Millares 2 2 2 2 2" xfId="5075" xr:uid="{3A4251C7-A091-4D95-A5D7-A545331B2951}"/>
    <cellStyle name="Millares 2 2 2 3" xfId="4893" xr:uid="{429858BF-3359-4480-BEBD-88CD4301ED6E}"/>
    <cellStyle name="Millares 2 2 3" xfId="4536" xr:uid="{6F11F2F7-45C9-4247-A58A-19BB0D0B9FDA}"/>
    <cellStyle name="Millares 2 2 3 2" xfId="4984" xr:uid="{71F2C2FF-B350-456B-9569-E8E1CB79B905}"/>
    <cellStyle name="Millares 2 2 4" xfId="4801" xr:uid="{6370E9A7-6928-49C8-BA94-0842AF2157FC}"/>
    <cellStyle name="Millares 2 2 5" xfId="4110" xr:uid="{97378252-4EF8-4172-AF0C-F64D91F1D366}"/>
    <cellStyle name="Millares 2 3" xfId="1269" xr:uid="{00000000-0005-0000-0000-00005B070000}"/>
    <cellStyle name="Millares 2 3 2" xfId="4382" xr:uid="{D3D0DBA8-BA94-4E9D-9A37-68CA616AC063}"/>
    <cellStyle name="Millares 2 3 2 2" xfId="4731" xr:uid="{6E78EE39-4AEE-4517-ACE5-71489F68C25F}"/>
    <cellStyle name="Millares 2 3 2 2 2" xfId="5139" xr:uid="{438E8FC3-1638-4E48-9832-2FFEEAEC8A76}"/>
    <cellStyle name="Millares 2 3 2 3" xfId="4957" xr:uid="{3E90AD92-C4A0-4B1A-B611-89B3DDD1D974}"/>
    <cellStyle name="Millares 2 3 3" xfId="4601" xr:uid="{3F3E3034-22A4-4503-B29A-6A30023640C0}"/>
    <cellStyle name="Millares 2 3 3 2" xfId="5048" xr:uid="{A3467787-A67B-422A-9F40-0725C36CA199}"/>
    <cellStyle name="Millares 2 3 4" xfId="4866" xr:uid="{B236C081-5D56-4956-BED8-DC0857D51736}"/>
    <cellStyle name="Millares 2 3 5" xfId="4207" xr:uid="{0372C254-C4E7-45B5-B8D1-A3AA26789165}"/>
    <cellStyle name="Millares 2 4" xfId="3584" xr:uid="{00000000-0005-0000-0000-00005C070000}"/>
    <cellStyle name="Millares 2 4 2" xfId="4109" xr:uid="{BA04486A-6AB2-4295-8D67-63CA8260AE64}"/>
    <cellStyle name="Millares 2 5" xfId="3530" xr:uid="{00000000-0005-0000-0000-00005D070000}"/>
    <cellStyle name="Millares 2 6" xfId="3912" xr:uid="{350044DE-AAF6-4170-942A-1C6A684A1406}"/>
    <cellStyle name="Millares 20" xfId="2589" xr:uid="{00000000-0005-0000-0000-00005E070000}"/>
    <cellStyle name="Millares 20 2" xfId="2590" xr:uid="{00000000-0005-0000-0000-00005F070000}"/>
    <cellStyle name="Millares 20 3" xfId="3611" xr:uid="{00000000-0005-0000-0000-000060070000}"/>
    <cellStyle name="Millares 20 4" xfId="3935" xr:uid="{BADB0F94-155A-4881-BC0F-5252B6C76BD9}"/>
    <cellStyle name="Millares 20 5" xfId="4111" xr:uid="{4B97BCE1-95D1-44B8-97BE-CE0A5A1292C1}"/>
    <cellStyle name="Millares 21" xfId="2591" xr:uid="{00000000-0005-0000-0000-000061070000}"/>
    <cellStyle name="Millares 21 2" xfId="2592" xr:uid="{00000000-0005-0000-0000-000062070000}"/>
    <cellStyle name="Millares 21 3" xfId="3614" xr:uid="{00000000-0005-0000-0000-000063070000}"/>
    <cellStyle name="Millares 21 4" xfId="3936" xr:uid="{E543011C-4C21-4993-9F2D-090604639E4C}"/>
    <cellStyle name="Millares 21 5" xfId="4112" xr:uid="{1089806B-7695-4FFB-96A4-DAF865207F1E}"/>
    <cellStyle name="Millares 22" xfId="2593" xr:uid="{00000000-0005-0000-0000-000064070000}"/>
    <cellStyle name="Millares 22 2" xfId="2594" xr:uid="{00000000-0005-0000-0000-000065070000}"/>
    <cellStyle name="Millares 22 3" xfId="3545" xr:uid="{00000000-0005-0000-0000-000066070000}"/>
    <cellStyle name="Millares 22 4" xfId="3937" xr:uid="{873B2BA1-A7C2-40A5-8D55-2148C34609BB}"/>
    <cellStyle name="Millares 22 5" xfId="4113" xr:uid="{80E1C914-1F42-4947-B728-93266D29D1AF}"/>
    <cellStyle name="Millares 23" xfId="2595" xr:uid="{00000000-0005-0000-0000-000067070000}"/>
    <cellStyle name="Millares 23 2" xfId="3520" xr:uid="{00000000-0005-0000-0000-000068070000}"/>
    <cellStyle name="Millares 23 3" xfId="3938" xr:uid="{A08EFCF0-0DD7-469C-BE6B-1583557E21A1}"/>
    <cellStyle name="Millares 23 4" xfId="4114" xr:uid="{0338AB1D-818A-463F-AEB4-2EA5D13D47D2}"/>
    <cellStyle name="Millares 24" xfId="2596" xr:uid="{00000000-0005-0000-0000-000069070000}"/>
    <cellStyle name="Millares 24 2" xfId="3513" xr:uid="{00000000-0005-0000-0000-00006A070000}"/>
    <cellStyle name="Millares 24 3" xfId="3939" xr:uid="{27F48E87-AFB9-4716-8397-E13205A5DBEA}"/>
    <cellStyle name="Millares 24 4" xfId="4115" xr:uid="{F7FFA288-33B6-478A-BF3B-1094F8567CF2}"/>
    <cellStyle name="Millares 25" xfId="2597" xr:uid="{00000000-0005-0000-0000-00006B070000}"/>
    <cellStyle name="Millares 25 2" xfId="3537" xr:uid="{00000000-0005-0000-0000-00006C070000}"/>
    <cellStyle name="Millares 25 3" xfId="3940" xr:uid="{189E109C-36EB-4E42-80E8-E110A713874A}"/>
    <cellStyle name="Millares 25 4" xfId="4116" xr:uid="{CD8569D2-5E12-4A4D-9505-51AF3C025562}"/>
    <cellStyle name="Millares 26" xfId="2659" xr:uid="{00000000-0005-0000-0000-00006D070000}"/>
    <cellStyle name="Millares 26 2" xfId="3941" xr:uid="{554A4244-1D16-4626-8C0F-5561DC632806}"/>
    <cellStyle name="Millares 26 3" xfId="4117" xr:uid="{218C2A98-2ADB-441F-B8E4-0587A695E647}"/>
    <cellStyle name="Millares 27" xfId="2662" xr:uid="{00000000-0005-0000-0000-00006E070000}"/>
    <cellStyle name="Millares 27 2" xfId="3942" xr:uid="{E44F9158-7519-49D0-B518-1C4ED79F601D}"/>
    <cellStyle name="Millares 27 3" xfId="4118" xr:uid="{910D27AB-E4F2-4D66-9DFE-C762330FC379}"/>
    <cellStyle name="Millares 28" xfId="2907" xr:uid="{00000000-0005-0000-0000-00006F070000}"/>
    <cellStyle name="Millares 28 2" xfId="3943" xr:uid="{C308BF27-6BDE-4B85-A71B-E1EA721EA20F}"/>
    <cellStyle name="Millares 28 3" xfId="4119" xr:uid="{7E790532-CCEA-41A6-BF1E-6430D318E020}"/>
    <cellStyle name="Millares 29" xfId="2854" xr:uid="{00000000-0005-0000-0000-000070070000}"/>
    <cellStyle name="Millares 29 2" xfId="3944" xr:uid="{2C61D983-07C7-4BCA-B5B1-9309475AAAD3}"/>
    <cellStyle name="Millares 29 3" xfId="4317" xr:uid="{8E41FBFE-D0CF-4DB4-BF85-AB5CCDBC0F7A}"/>
    <cellStyle name="Millares 3" xfId="27" xr:uid="{00000000-0005-0000-0000-000071070000}"/>
    <cellStyle name="Millares 3 2" xfId="47" xr:uid="{00000000-0005-0000-0000-000072070000}"/>
    <cellStyle name="Millares 3 2 2" xfId="62" xr:uid="{00000000-0005-0000-0000-000073070000}"/>
    <cellStyle name="Millares 3 2 2 2" xfId="3582" xr:uid="{00000000-0005-0000-0000-000074070000}"/>
    <cellStyle name="Millares 3 2 2 2 2" xfId="5124" xr:uid="{1F7DB8F4-C265-47FF-9967-75B6E6A08471}"/>
    <cellStyle name="Millares 3 2 2 2 3" xfId="4716" xr:uid="{E7DAEC5B-4DB2-4C68-A34B-27BDE805D455}"/>
    <cellStyle name="Millares 3 2 2 3" xfId="4942" xr:uid="{9FB2E7B1-6C32-499C-9BC8-1ADF2551DAC4}"/>
    <cellStyle name="Millares 3 2 2 4" xfId="4367" xr:uid="{CCA50F34-7D90-4589-8186-19C093C82DA3}"/>
    <cellStyle name="Millares 3 2 3" xfId="2598" xr:uid="{00000000-0005-0000-0000-000075070000}"/>
    <cellStyle name="Millares 3 2 3 2" xfId="3532" xr:uid="{00000000-0005-0000-0000-000076070000}"/>
    <cellStyle name="Millares 3 2 3 2 2" xfId="5033" xr:uid="{54575BF6-C68F-41FC-8EE8-68D0253B9350}"/>
    <cellStyle name="Millares 3 2 3 3" xfId="4586" xr:uid="{DD2582F8-7D0C-4F53-9EDA-3333B54D6301}"/>
    <cellStyle name="Millares 3 2 4" xfId="2911" xr:uid="{00000000-0005-0000-0000-000077070000}"/>
    <cellStyle name="Millares 3 2 4 2" xfId="4851" xr:uid="{C0C6DABF-7CB2-44D4-9445-EB7CC6929D07}"/>
    <cellStyle name="Millares 3 2 5" xfId="4189" xr:uid="{8656AA26-54F7-4BD1-8AFD-1078D675CBC3}"/>
    <cellStyle name="Millares 3 3" xfId="2910" xr:uid="{00000000-0005-0000-0000-000078070000}"/>
    <cellStyle name="Millares 3 3 2" xfId="3583" xr:uid="{00000000-0005-0000-0000-000079070000}"/>
    <cellStyle name="Millares 3 4" xfId="3531" xr:uid="{00000000-0005-0000-0000-00007A070000}"/>
    <cellStyle name="Millares 3 4 2" xfId="4783" xr:uid="{71C0D54A-9AF9-4984-835F-17D5DFB48F5F}"/>
    <cellStyle name="Millares 3 5" xfId="3887" xr:uid="{D4A14C89-D1BC-427D-BC23-E73298D023B3}"/>
    <cellStyle name="Millares 3 6" xfId="3918" xr:uid="{580E3661-4E93-4210-91CC-0F1F817EE980}"/>
    <cellStyle name="Millares 3 7" xfId="3997" xr:uid="{D692E9C1-283E-491A-8128-55550DC6A3D5}"/>
    <cellStyle name="Millares 30" xfId="2853" xr:uid="{00000000-0005-0000-0000-00007B070000}"/>
    <cellStyle name="Millares 30 2" xfId="3945" xr:uid="{260FC65F-3EF2-42EF-B2B2-CB97E18423F8}"/>
    <cellStyle name="Millares 30 3" xfId="4511" xr:uid="{DCF1FAA6-DF55-42BB-A74D-C5CA1528B821}"/>
    <cellStyle name="Millares 31" xfId="2855" xr:uid="{00000000-0005-0000-0000-00007C070000}"/>
    <cellStyle name="Millares 31 2" xfId="3946" xr:uid="{47EAF335-9855-4472-B3AF-361951BFB054}"/>
    <cellStyle name="Millares 31 3" xfId="4773" xr:uid="{DACA18C6-9D77-4627-91D0-EE05E920033D}"/>
    <cellStyle name="Millares 32" xfId="3424" xr:uid="{00000000-0005-0000-0000-00007D070000}"/>
    <cellStyle name="Millares 32 2" xfId="3947" xr:uid="{3F91A5AB-E622-4825-B32E-F73339EF6EA2}"/>
    <cellStyle name="Millares 32 3" xfId="4775" xr:uid="{628BE90F-95E8-4104-BD75-512C9E3D53FB}"/>
    <cellStyle name="Millares 33" xfId="3883" xr:uid="{18F26A57-5CA0-482A-B0A6-F67C859A1FC6}"/>
    <cellStyle name="Millares 33 2" xfId="3948" xr:uid="{D1CE121F-4181-46BD-A52C-022CF362A571}"/>
    <cellStyle name="Millares 33 3" xfId="4772" xr:uid="{EBB07343-53FC-4652-93CB-A6C5628C5F75}"/>
    <cellStyle name="Millares 34" xfId="3896" xr:uid="{676700C0-AEC5-4A66-9BFB-9E9830488A72}"/>
    <cellStyle name="Millares 34 2" xfId="3949" xr:uid="{A593B9BA-BEA9-4073-AE73-034A23E33072}"/>
    <cellStyle name="Millares 34 3" xfId="4779" xr:uid="{E3529348-9298-4320-A107-8AD91CC97A85}"/>
    <cellStyle name="Millares 35" xfId="3823" xr:uid="{6449014E-C849-47CE-8F60-A7B28A5C7876}"/>
    <cellStyle name="Millares 35 2" xfId="4777" xr:uid="{9E86EC09-6ECD-479A-B926-722314E3C0A9}"/>
    <cellStyle name="Millares 36" xfId="3893" xr:uid="{071A4E1B-95A6-4A7E-8D3F-9CFFB8AC30C7}"/>
    <cellStyle name="Millares 36 2" xfId="4778" xr:uid="{AFF934A1-FD45-486E-A46F-0EE1D0FB8C2D}"/>
    <cellStyle name="Millares 37" xfId="3843" xr:uid="{9C6D3E50-2606-4968-B568-26B5FAB24446}"/>
    <cellStyle name="Millares 37 2" xfId="5140" xr:uid="{2632DFD3-1646-4511-8908-8D0FD59B1EB3}"/>
    <cellStyle name="Millares 37 3" xfId="4780" xr:uid="{1630D981-4D80-4966-933A-56A3E514C2FF}"/>
    <cellStyle name="Millares 38" xfId="3845" xr:uid="{02EF63EC-64E8-4C25-96E4-3F12CB78B47E}"/>
    <cellStyle name="Millares 38 2" xfId="4028" xr:uid="{2D3AFA85-52D6-4404-9A23-50CDA9D9ADB1}"/>
    <cellStyle name="Millares 39" xfId="3892" xr:uid="{06D9C833-EE88-409E-95DC-BDFC0BB7A65E}"/>
    <cellStyle name="Millares 39 2" xfId="4035" xr:uid="{5362010C-AFE4-458B-9971-7D0E4C1C9751}"/>
    <cellStyle name="Millares 4" xfId="22" xr:uid="{00000000-0005-0000-0000-00007E070000}"/>
    <cellStyle name="Millares 4 2" xfId="2599" xr:uid="{00000000-0005-0000-0000-00007F070000}"/>
    <cellStyle name="Millares 4 2 2" xfId="3430" xr:uid="{00000000-0005-0000-0000-000080070000}"/>
    <cellStyle name="Millares 4 2 2 2" xfId="5076" xr:uid="{C9AC7FF5-1964-4DB4-8A4A-F59B3055F700}"/>
    <cellStyle name="Millares 4 2 2 3" xfId="4668" xr:uid="{D36594B9-06D2-4C30-B8B4-D207680DB251}"/>
    <cellStyle name="Millares 4 2 3" xfId="4894" xr:uid="{E174ACD5-0C6E-4C61-9D35-147A15A87FDE}"/>
    <cellStyle name="Millares 4 2 4" xfId="4343" xr:uid="{DB6F5C2E-D27C-424A-8C56-5B0A0FC1877B}"/>
    <cellStyle name="Millares 4 3" xfId="2912" xr:uid="{00000000-0005-0000-0000-000081070000}"/>
    <cellStyle name="Millares 4 3 2" xfId="3581" xr:uid="{00000000-0005-0000-0000-000082070000}"/>
    <cellStyle name="Millares 4 3 2 2" xfId="4985" xr:uid="{CD75B31D-0DD5-423B-AF1C-9967B3268DBD}"/>
    <cellStyle name="Millares 4 3 3" xfId="4537" xr:uid="{18E4200B-60C3-4D34-9498-474566C1A191}"/>
    <cellStyle name="Millares 4 4" xfId="3533" xr:uid="{00000000-0005-0000-0000-000083070000}"/>
    <cellStyle name="Millares 4 4 2" xfId="4802" xr:uid="{6B089867-2E74-47CB-B37E-49869508481A}"/>
    <cellStyle name="Millares 4 4 3" xfId="4120" xr:uid="{21EBBF5E-10ED-446A-B289-695AA2C47D6A}"/>
    <cellStyle name="Millares 4 5" xfId="3888" xr:uid="{4347F762-7582-4161-A71D-642A1CD2F982}"/>
    <cellStyle name="Millares 4 5 2" xfId="4784" xr:uid="{66A15B3F-B103-40E1-9C72-F3B995531BFB}"/>
    <cellStyle name="Millares 4 6" xfId="3919" xr:uid="{6C869F75-5ED5-43BF-A68F-A8D58B387C73}"/>
    <cellStyle name="Millares 4 7" xfId="3998" xr:uid="{F0439120-4230-4F5D-A271-2F1EC04E9F99}"/>
    <cellStyle name="Millares 40" xfId="3884" xr:uid="{0CF3396E-2252-4147-BCA5-6475625519E3}"/>
    <cellStyle name="Millares 40 2" xfId="4781" xr:uid="{55D683D5-74BE-43AE-9FD2-DCE74BD256A2}"/>
    <cellStyle name="Millares 41" xfId="4809" xr:uid="{B5DDC3D1-3449-42CC-8663-254E57086AF2}"/>
    <cellStyle name="Millares 42" xfId="3996" xr:uid="{219FF2C3-A52B-4919-AE3A-1F82EF719014}"/>
    <cellStyle name="Millares 5" xfId="49" xr:uid="{00000000-0005-0000-0000-000084070000}"/>
    <cellStyle name="Millares 5 2" xfId="2600" xr:uid="{00000000-0005-0000-0000-000085070000}"/>
    <cellStyle name="Millares 5 2 2" xfId="3431" xr:uid="{00000000-0005-0000-0000-000086070000}"/>
    <cellStyle name="Millares 5 2 2 2" xfId="5077" xr:uid="{40782240-CE36-4E3F-A3B3-5076A3277134}"/>
    <cellStyle name="Millares 5 2 2 3" xfId="4669" xr:uid="{F057E178-9565-4477-B357-ABFE39795C92}"/>
    <cellStyle name="Millares 5 2 3" xfId="4895" xr:uid="{5B980D09-BF82-4BB6-A7B8-29BA94DBCF5D}"/>
    <cellStyle name="Millares 5 2 4" xfId="4344" xr:uid="{79136B51-AB62-4361-8D35-24C8E503A11B}"/>
    <cellStyle name="Millares 5 3" xfId="1271" xr:uid="{00000000-0005-0000-0000-000087070000}"/>
    <cellStyle name="Millares 5 3 2" xfId="4986" xr:uid="{54F0FD4E-2B47-43AC-8B62-5D70C48993B5}"/>
    <cellStyle name="Millares 5 3 3" xfId="4538" xr:uid="{249E43E3-B979-42BF-8C79-350186B67827}"/>
    <cellStyle name="Millares 5 4" xfId="2913" xr:uid="{00000000-0005-0000-0000-000088070000}"/>
    <cellStyle name="Millares 5 4 2" xfId="4803" xr:uid="{5E2789B0-FDC6-4855-8818-276951E94B39}"/>
    <cellStyle name="Millares 5 4 3" xfId="4121" xr:uid="{B2094B10-AB08-4ECE-A42F-6C77DCEA891D}"/>
    <cellStyle name="Millares 5 5" xfId="3889" xr:uid="{06D1B3F6-E8FF-4846-B799-AB3734294E3A}"/>
    <cellStyle name="Millares 5 5 2" xfId="4785" xr:uid="{285329BF-592C-4DD6-AF87-DB9DB518F61A}"/>
    <cellStyle name="Millares 5 6" xfId="3920" xr:uid="{CA6E087F-DD6D-43F6-8511-D1B968DC1FE3}"/>
    <cellStyle name="Millares 5 7" xfId="3999" xr:uid="{ECAA7DE7-A076-4ED8-89DA-10E97701A8EE}"/>
    <cellStyle name="Millares 6" xfId="1272" xr:uid="{00000000-0005-0000-0000-000089070000}"/>
    <cellStyle name="Millares 6 2" xfId="2601" xr:uid="{00000000-0005-0000-0000-00008A070000}"/>
    <cellStyle name="Millares 6 2 2" xfId="3432" xr:uid="{00000000-0005-0000-0000-00008B070000}"/>
    <cellStyle name="Millares 6 2 2 2" xfId="5078" xr:uid="{A9AFA952-00E2-4EAE-904A-33A83057C254}"/>
    <cellStyle name="Millares 6 2 2 3" xfId="4670" xr:uid="{C0E0D94A-BA09-4C5C-A12F-BCDB6C635217}"/>
    <cellStyle name="Millares 6 2 3" xfId="4896" xr:uid="{BB64BF7A-FA1B-441F-BE95-3F3283D4802A}"/>
    <cellStyle name="Millares 6 2 4" xfId="4345" xr:uid="{DBC73788-7AE4-45D3-9D59-DE0E7F223602}"/>
    <cellStyle name="Millares 6 3" xfId="2914" xr:uid="{00000000-0005-0000-0000-00008C070000}"/>
    <cellStyle name="Millares 6 3 2" xfId="3580" xr:uid="{00000000-0005-0000-0000-00008D070000}"/>
    <cellStyle name="Millares 6 3 2 2" xfId="4987" xr:uid="{8118EA03-3212-4A17-BA5E-EFF071F75FDC}"/>
    <cellStyle name="Millares 6 3 3" xfId="4539" xr:uid="{9732EE08-B700-45FE-9BDB-DDDCB3CC1079}"/>
    <cellStyle name="Millares 6 4" xfId="3529" xr:uid="{00000000-0005-0000-0000-00008E070000}"/>
    <cellStyle name="Millares 6 4 2" xfId="4804" xr:uid="{0AA2A585-2AFE-4D3B-9001-ACFC75558B0E}"/>
    <cellStyle name="Millares 6 5" xfId="3921" xr:uid="{1A6FB727-80ED-4ED1-B190-E8AADF26F98C}"/>
    <cellStyle name="Millares 6 6" xfId="4122" xr:uid="{4682164E-9BD6-45C3-A44B-7E130E1FFE9F}"/>
    <cellStyle name="Millares 7" xfId="1273" xr:uid="{00000000-0005-0000-0000-00008F070000}"/>
    <cellStyle name="Millares 7 2" xfId="1274" xr:uid="{00000000-0005-0000-0000-000090070000}"/>
    <cellStyle name="Millares 7 2 2" xfId="2916" xr:uid="{00000000-0005-0000-0000-000091070000}"/>
    <cellStyle name="Millares 7 2 2 2" xfId="5079" xr:uid="{DFCED470-73D1-4A56-A3B9-A0DC35044DD2}"/>
    <cellStyle name="Millares 7 2 2 3" xfId="4671" xr:uid="{E218F38B-8666-4B6F-9C30-249EB358F494}"/>
    <cellStyle name="Millares 7 2 3" xfId="4897" xr:uid="{FFE0E07C-137B-4093-B3A5-4E4771170B48}"/>
    <cellStyle name="Millares 7 2 4" xfId="4346" xr:uid="{4ED24ECA-579C-4389-84D4-394F99BFEEDE}"/>
    <cellStyle name="Millares 7 3" xfId="2915" xr:uid="{00000000-0005-0000-0000-000092070000}"/>
    <cellStyle name="Millares 7 3 2" xfId="3578" xr:uid="{00000000-0005-0000-0000-000093070000}"/>
    <cellStyle name="Millares 7 3 2 2" xfId="4988" xr:uid="{A4F14BF0-BB44-4E05-80AE-BE35A49851B7}"/>
    <cellStyle name="Millares 7 3 3" xfId="3434" xr:uid="{00000000-0005-0000-0000-000094070000}"/>
    <cellStyle name="Millares 7 3 4" xfId="4540" xr:uid="{6B261339-1017-4716-A677-353245D475AA}"/>
    <cellStyle name="Millares 7 4" xfId="3435" xr:uid="{00000000-0005-0000-0000-000095070000}"/>
    <cellStyle name="Millares 7 4 2" xfId="4805" xr:uid="{8145426D-FC59-4F53-BDD3-DB53A8BF43D8}"/>
    <cellStyle name="Millares 7 5" xfId="3579" xr:uid="{00000000-0005-0000-0000-000096070000}"/>
    <cellStyle name="Millares 7 6" xfId="3433" xr:uid="{00000000-0005-0000-0000-000097070000}"/>
    <cellStyle name="Millares 7 7" xfId="3922" xr:uid="{5F84BF9F-51BC-4AA1-9751-DA5DD96DB6B3}"/>
    <cellStyle name="Millares 7 8" xfId="4123" xr:uid="{9E5000CA-81C1-4F76-AFEE-FF27DF192E57}"/>
    <cellStyle name="Millares 8" xfId="1275" xr:uid="{00000000-0005-0000-0000-000098070000}"/>
    <cellStyle name="Millares 8 2" xfId="2602" xr:uid="{00000000-0005-0000-0000-000099070000}"/>
    <cellStyle name="Millares 8 2 2" xfId="3436" xr:uid="{00000000-0005-0000-0000-00009A070000}"/>
    <cellStyle name="Millares 8 2 2 2" xfId="5080" xr:uid="{157C505D-1DBC-4D24-AE09-51CC2D5C20D1}"/>
    <cellStyle name="Millares 8 2 2 3" xfId="4672" xr:uid="{C53D07F6-34F4-45B3-AA6E-A614873623F5}"/>
    <cellStyle name="Millares 8 2 3" xfId="4898" xr:uid="{0DF59C50-F857-4502-A006-8EB74B81D91F}"/>
    <cellStyle name="Millares 8 2 4" xfId="4347" xr:uid="{6182DD99-8994-459F-83CA-2DFB0A424DDB}"/>
    <cellStyle name="Millares 8 3" xfId="2917" xr:uid="{00000000-0005-0000-0000-00009B070000}"/>
    <cellStyle name="Millares 8 3 2" xfId="3577" xr:uid="{00000000-0005-0000-0000-00009C070000}"/>
    <cellStyle name="Millares 8 3 2 2" xfId="4989" xr:uid="{2E2DFBC6-B33C-44CC-9207-CC622206B637}"/>
    <cellStyle name="Millares 8 3 3" xfId="4541" xr:uid="{110326FC-F562-485E-B04E-AED499FA4B8F}"/>
    <cellStyle name="Millares 8 4" xfId="3627" xr:uid="{00000000-0005-0000-0000-00009D070000}"/>
    <cellStyle name="Millares 8 4 2" xfId="4806" xr:uid="{ED6BD196-CFF0-4563-BD74-5E65B85CC87A}"/>
    <cellStyle name="Millares 8 5" xfId="3923" xr:uid="{914435F6-27F5-44CC-862B-1E541D19B890}"/>
    <cellStyle name="Millares 8 6" xfId="4124" xr:uid="{EF372875-D470-4C20-85E6-2798FD7771A2}"/>
    <cellStyle name="Millares 9" xfId="2603" xr:uid="{00000000-0005-0000-0000-00009E070000}"/>
    <cellStyle name="Millares 9 2" xfId="2604" xr:uid="{00000000-0005-0000-0000-00009F070000}"/>
    <cellStyle name="Millares 9 3" xfId="2918" xr:uid="{00000000-0005-0000-0000-0000A0070000}"/>
    <cellStyle name="Millares 9 4" xfId="3924" xr:uid="{024E280D-30E1-4F6C-9EC2-528FC9B73512}"/>
    <cellStyle name="Millares 9 5" xfId="4125" xr:uid="{F99B4718-FE68-44CE-8B4D-15BA9E5E5F11}"/>
    <cellStyle name="Moneda [0] 2" xfId="1276" xr:uid="{00000000-0005-0000-0000-0000A1070000}"/>
    <cellStyle name="Moneda [0] 2 2" xfId="1277" xr:uid="{00000000-0005-0000-0000-0000A2070000}"/>
    <cellStyle name="Moneda [0] 3" xfId="1278" xr:uid="{00000000-0005-0000-0000-0000A3070000}"/>
    <cellStyle name="Moneda [0] 4" xfId="1279" xr:uid="{00000000-0005-0000-0000-0000A4070000}"/>
    <cellStyle name="Moneda [0] 5" xfId="1280" xr:uid="{00000000-0005-0000-0000-0000A5070000}"/>
    <cellStyle name="Moneda [0] 6" xfId="1281" xr:uid="{00000000-0005-0000-0000-0000A6070000}"/>
    <cellStyle name="Moneda [0] 7" xfId="4320" xr:uid="{B2796AC8-B928-4C03-B9B3-0368DF2F81C3}"/>
    <cellStyle name="Moneda [0] 8" xfId="4514" xr:uid="{A7489E65-E34B-4CF7-804D-21D7A402CB37}"/>
    <cellStyle name="Moneda [0] 9" xfId="4030" xr:uid="{86D8D720-F2DB-4FB2-B779-DA12E74804F5}"/>
    <cellStyle name="Moneda 10" xfId="4126" xr:uid="{877A864D-7919-4000-B545-F0A71F5898A6}"/>
    <cellStyle name="Moneda 11" xfId="4127" xr:uid="{96ADF1BE-032D-463D-895B-8F39E63083D5}"/>
    <cellStyle name="Moneda 12" xfId="4128" xr:uid="{0C247477-D6F1-49C0-8D3D-68AECAAF4763}"/>
    <cellStyle name="Moneda 13" xfId="4129" xr:uid="{6B1650ED-6D16-43DC-A905-955F04C7425A}"/>
    <cellStyle name="Moneda 14" xfId="4130" xr:uid="{9233674C-A4EF-48DB-B9B3-B1BED285548E}"/>
    <cellStyle name="Moneda 15" xfId="4131" xr:uid="{5B679B21-D25E-40DA-AB5B-0E44B8C132E8}"/>
    <cellStyle name="Moneda 16" xfId="4132" xr:uid="{03F26BA8-4510-43B1-95AD-C312C7FA95F5}"/>
    <cellStyle name="Moneda 17" xfId="4133" xr:uid="{03B4DA00-D182-4331-904A-8798B3048BB1}"/>
    <cellStyle name="Moneda 18" xfId="4134" xr:uid="{BFD48B70-4BA1-4091-962C-44EBB58BC282}"/>
    <cellStyle name="Moneda 19" xfId="4135" xr:uid="{BC6DC37C-B778-453E-85F1-DBF108266C5A}"/>
    <cellStyle name="Moneda 2" xfId="1282" xr:uid="{00000000-0005-0000-0000-0000A7070000}"/>
    <cellStyle name="Moneda 2 2" xfId="1283" xr:uid="{00000000-0005-0000-0000-0000A8070000}"/>
    <cellStyle name="Moneda 2 3" xfId="2919" xr:uid="{00000000-0005-0000-0000-0000A9070000}"/>
    <cellStyle name="Moneda 20" xfId="4319" xr:uid="{8653BC52-88E0-4CF0-A01C-552696D6B723}"/>
    <cellStyle name="Moneda 21" xfId="4513" xr:uid="{15D0D25B-6194-4981-A738-D5C92AA612CE}"/>
    <cellStyle name="Moneda 22" xfId="4774" xr:uid="{E4CC2138-8B62-4216-AD54-A8066429DAFC}"/>
    <cellStyle name="Moneda 23" xfId="4776" xr:uid="{6889ED41-ECB1-4AF4-9D44-C4EAD96EDA6D}"/>
    <cellStyle name="Moneda 24" xfId="4517" xr:uid="{7C93FB3E-B4AC-4454-A8A9-2445FE0FC1A3}"/>
    <cellStyle name="Moneda 25" xfId="4534" xr:uid="{80EF0F0E-6134-47C1-99E3-2729AEFD5257}"/>
    <cellStyle name="Moneda 26" xfId="4533" xr:uid="{CDB79BFB-444A-4C73-94AE-405CBDFA69D7}"/>
    <cellStyle name="Moneda 27" xfId="4542" xr:uid="{C4CC6B3E-584E-47DA-9D6D-40A292BB7441}"/>
    <cellStyle name="Moneda 28" xfId="4029" xr:uid="{8D76261C-4DFB-48B9-B4B0-4607D9D0030F}"/>
    <cellStyle name="Moneda 29" xfId="4034" xr:uid="{97548DEF-4712-4446-98C6-D280B02AA800}"/>
    <cellStyle name="Moneda 3" xfId="1284" xr:uid="{00000000-0005-0000-0000-0000AA070000}"/>
    <cellStyle name="Moneda 4" xfId="1285" xr:uid="{00000000-0005-0000-0000-0000AB070000}"/>
    <cellStyle name="Moneda 5" xfId="1286" xr:uid="{00000000-0005-0000-0000-0000AC070000}"/>
    <cellStyle name="Moneda 6" xfId="1287" xr:uid="{00000000-0005-0000-0000-0000AD070000}"/>
    <cellStyle name="Moneda 7" xfId="3438" xr:uid="{00000000-0005-0000-0000-0000AE070000}"/>
    <cellStyle name="Moneda 7 2" xfId="3574" xr:uid="{00000000-0005-0000-0000-0000AF070000}"/>
    <cellStyle name="Moneda 7 3" xfId="4136" xr:uid="{8B707927-0750-4FBC-8254-AA01D4C383AD}"/>
    <cellStyle name="Moneda 8" xfId="3576" xr:uid="{00000000-0005-0000-0000-0000B0070000}"/>
    <cellStyle name="Moneda 8 2" xfId="4137" xr:uid="{8B4EC220-3F61-44AB-A301-82272B3392B5}"/>
    <cellStyle name="Moneda 9" xfId="3437" xr:uid="{00000000-0005-0000-0000-0000B1070000}"/>
    <cellStyle name="Moneda 9 2" xfId="4138" xr:uid="{0926C0E4-9A4A-4B92-9A9D-9B90EBF45A24}"/>
    <cellStyle name="Monetario" xfId="1288" xr:uid="{00000000-0005-0000-0000-0000B2070000}"/>
    <cellStyle name="Monetario0" xfId="1289" xr:uid="{00000000-0005-0000-0000-0000B3070000}"/>
    <cellStyle name="Nag?ówek 1" xfId="1290" xr:uid="{00000000-0005-0000-0000-0000B4070000}"/>
    <cellStyle name="Nag?ówek 2" xfId="1291" xr:uid="{00000000-0005-0000-0000-0000B5070000}"/>
    <cellStyle name="Nag?ówek 3" xfId="1292" xr:uid="{00000000-0005-0000-0000-0000B6070000}"/>
    <cellStyle name="Nag?ówek 4" xfId="1293" xr:uid="{00000000-0005-0000-0000-0000B7070000}"/>
    <cellStyle name="Nagłówek 1" xfId="160" xr:uid="{00000000-0005-0000-0000-0000B8070000}"/>
    <cellStyle name="Nagłówek 2" xfId="161" xr:uid="{00000000-0005-0000-0000-0000B9070000}"/>
    <cellStyle name="Nagłówek 3" xfId="162" xr:uid="{00000000-0005-0000-0000-0000BA070000}"/>
    <cellStyle name="Nagłówek 4" xfId="163" xr:uid="{00000000-0005-0000-0000-0000BB070000}"/>
    <cellStyle name="Neutral 10" xfId="1294" xr:uid="{00000000-0005-0000-0000-0000BC070000}"/>
    <cellStyle name="Neutral 10 2" xfId="1295" xr:uid="{00000000-0005-0000-0000-0000BD070000}"/>
    <cellStyle name="Neutral 10 3" xfId="1296" xr:uid="{00000000-0005-0000-0000-0000BE070000}"/>
    <cellStyle name="Neutral 10 4" xfId="1297" xr:uid="{00000000-0005-0000-0000-0000BF070000}"/>
    <cellStyle name="Neutral 10 5" xfId="1298" xr:uid="{00000000-0005-0000-0000-0000C0070000}"/>
    <cellStyle name="Neutral 10 6" xfId="3440" xr:uid="{00000000-0005-0000-0000-0000C1070000}"/>
    <cellStyle name="Neutral 10 7" xfId="3573" xr:uid="{00000000-0005-0000-0000-0000C2070000}"/>
    <cellStyle name="Neutral 10 8" xfId="3534" xr:uid="{00000000-0005-0000-0000-0000C3070000}"/>
    <cellStyle name="Neutral 10 9" xfId="4427" xr:uid="{6178DCCC-F6E0-4F36-A5CB-C9E3C3E1AB14}"/>
    <cellStyle name="Neutral 11" xfId="1299" xr:uid="{00000000-0005-0000-0000-0000C4070000}"/>
    <cellStyle name="Neutral 12" xfId="1300" xr:uid="{00000000-0005-0000-0000-0000C5070000}"/>
    <cellStyle name="Neutral 12 2" xfId="4031" xr:uid="{3A01163F-100B-4C03-B36A-A59B4D0B019B}"/>
    <cellStyle name="Neutral 13" xfId="1301" xr:uid="{00000000-0005-0000-0000-0000C6070000}"/>
    <cellStyle name="Neutral 14" xfId="1302" xr:uid="{00000000-0005-0000-0000-0000C7070000}"/>
    <cellStyle name="Neutral 15" xfId="164" xr:uid="{00000000-0005-0000-0000-0000C8070000}"/>
    <cellStyle name="Neutral 16" xfId="3439" xr:uid="{00000000-0005-0000-0000-0000C9070000}"/>
    <cellStyle name="Neutral 2" xfId="1303" xr:uid="{00000000-0005-0000-0000-0000CA070000}"/>
    <cellStyle name="Neutral 2 2" xfId="1304" xr:uid="{00000000-0005-0000-0000-0000CB070000}"/>
    <cellStyle name="Neutral 2 3" xfId="1305" xr:uid="{00000000-0005-0000-0000-0000CC070000}"/>
    <cellStyle name="Neutral 2 4" xfId="1306" xr:uid="{00000000-0005-0000-0000-0000CD070000}"/>
    <cellStyle name="Neutral 2 5" xfId="1307" xr:uid="{00000000-0005-0000-0000-0000CE070000}"/>
    <cellStyle name="Neutral 2 6" xfId="1308" xr:uid="{00000000-0005-0000-0000-0000CF070000}"/>
    <cellStyle name="Neutral 2 7" xfId="3572" xr:uid="{00000000-0005-0000-0000-0000D0070000}"/>
    <cellStyle name="Neutral 2 8" xfId="3980" xr:uid="{5F9E911E-AA5A-46AE-AB7E-699E222CF63B}"/>
    <cellStyle name="Neutral 3" xfId="1309" xr:uid="{00000000-0005-0000-0000-0000D1070000}"/>
    <cellStyle name="Neutral 3 2" xfId="1310" xr:uid="{00000000-0005-0000-0000-0000D2070000}"/>
    <cellStyle name="Neutral 3 3" xfId="1311" xr:uid="{00000000-0005-0000-0000-0000D3070000}"/>
    <cellStyle name="Neutral 3 4" xfId="1312" xr:uid="{00000000-0005-0000-0000-0000D4070000}"/>
    <cellStyle name="Neutral 3 5" xfId="1313" xr:uid="{00000000-0005-0000-0000-0000D5070000}"/>
    <cellStyle name="Neutral 3 6" xfId="3571" xr:uid="{00000000-0005-0000-0000-0000D6070000}"/>
    <cellStyle name="Neutral 3 7" xfId="4139" xr:uid="{2D907C51-01E5-419C-94D0-FDB59CE73ED1}"/>
    <cellStyle name="Neutral 4" xfId="1314" xr:uid="{00000000-0005-0000-0000-0000D7070000}"/>
    <cellStyle name="Neutral 4 2" xfId="1315" xr:uid="{00000000-0005-0000-0000-0000D8070000}"/>
    <cellStyle name="Neutral 4 3" xfId="1316" xr:uid="{00000000-0005-0000-0000-0000D9070000}"/>
    <cellStyle name="Neutral 4 4" xfId="1317" xr:uid="{00000000-0005-0000-0000-0000DA070000}"/>
    <cellStyle name="Neutral 4 5" xfId="1318" xr:uid="{00000000-0005-0000-0000-0000DB070000}"/>
    <cellStyle name="Neutral 4 6" xfId="3570" xr:uid="{00000000-0005-0000-0000-0000DC070000}"/>
    <cellStyle name="Neutral 5" xfId="1319" xr:uid="{00000000-0005-0000-0000-0000DD070000}"/>
    <cellStyle name="Neutral 5 2" xfId="1320" xr:uid="{00000000-0005-0000-0000-0000DE070000}"/>
    <cellStyle name="Neutral 5 3" xfId="1321" xr:uid="{00000000-0005-0000-0000-0000DF070000}"/>
    <cellStyle name="Neutral 5 4" xfId="1322" xr:uid="{00000000-0005-0000-0000-0000E0070000}"/>
    <cellStyle name="Neutral 5 5" xfId="1323" xr:uid="{00000000-0005-0000-0000-0000E1070000}"/>
    <cellStyle name="Neutral 5 6" xfId="3569" xr:uid="{00000000-0005-0000-0000-0000E2070000}"/>
    <cellStyle name="Neutral 6" xfId="1324" xr:uid="{00000000-0005-0000-0000-0000E3070000}"/>
    <cellStyle name="Neutral 6 2" xfId="1325" xr:uid="{00000000-0005-0000-0000-0000E4070000}"/>
    <cellStyle name="Neutral 6 3" xfId="1326" xr:uid="{00000000-0005-0000-0000-0000E5070000}"/>
    <cellStyle name="Neutral 6 4" xfId="1327" xr:uid="{00000000-0005-0000-0000-0000E6070000}"/>
    <cellStyle name="Neutral 6 5" xfId="1328" xr:uid="{00000000-0005-0000-0000-0000E7070000}"/>
    <cellStyle name="Neutral 7" xfId="1329" xr:uid="{00000000-0005-0000-0000-0000E8070000}"/>
    <cellStyle name="Neutral 7 2" xfId="1330" xr:uid="{00000000-0005-0000-0000-0000E9070000}"/>
    <cellStyle name="Neutral 7 3" xfId="1331" xr:uid="{00000000-0005-0000-0000-0000EA070000}"/>
    <cellStyle name="Neutral 7 4" xfId="1332" xr:uid="{00000000-0005-0000-0000-0000EB070000}"/>
    <cellStyle name="Neutral 7 5" xfId="1333" xr:uid="{00000000-0005-0000-0000-0000EC070000}"/>
    <cellStyle name="Neutral 7 6" xfId="4140" xr:uid="{42CCC53E-96B1-4A75-A0D3-D89DF7980FB3}"/>
    <cellStyle name="Neutral 8" xfId="1334" xr:uid="{00000000-0005-0000-0000-0000ED070000}"/>
    <cellStyle name="Neutral 8 2" xfId="1335" xr:uid="{00000000-0005-0000-0000-0000EE070000}"/>
    <cellStyle name="Neutral 8 3" xfId="1336" xr:uid="{00000000-0005-0000-0000-0000EF070000}"/>
    <cellStyle name="Neutral 8 4" xfId="1337" xr:uid="{00000000-0005-0000-0000-0000F0070000}"/>
    <cellStyle name="Neutral 8 5" xfId="1338" xr:uid="{00000000-0005-0000-0000-0000F1070000}"/>
    <cellStyle name="Neutral 8 6" xfId="4228" xr:uid="{A5633F2B-EAAE-4D0C-8773-D65F76D0AC80}"/>
    <cellStyle name="Neutral 9" xfId="1339" xr:uid="{00000000-0005-0000-0000-0000F2070000}"/>
    <cellStyle name="Neutral 9 2" xfId="1340" xr:uid="{00000000-0005-0000-0000-0000F3070000}"/>
    <cellStyle name="Neutral 9 3" xfId="1341" xr:uid="{00000000-0005-0000-0000-0000F4070000}"/>
    <cellStyle name="Neutral 9 4" xfId="1342" xr:uid="{00000000-0005-0000-0000-0000F5070000}"/>
    <cellStyle name="Neutral 9 5" xfId="1343" xr:uid="{00000000-0005-0000-0000-0000F6070000}"/>
    <cellStyle name="Neutral 9 6" xfId="4321" xr:uid="{31257AC7-392E-4D1E-A87E-52B9E27080B5}"/>
    <cellStyle name="Neutralne" xfId="165" xr:uid="{00000000-0005-0000-0000-0000F7070000}"/>
    <cellStyle name="Normal" xfId="0" builtinId="0"/>
    <cellStyle name="Normal - Formatvorlage1" xfId="1344" xr:uid="{00000000-0005-0000-0000-0000F9070000}"/>
    <cellStyle name="Normal - Style1" xfId="1345" xr:uid="{00000000-0005-0000-0000-0000FA070000}"/>
    <cellStyle name="Normal 10" xfId="1346" xr:uid="{00000000-0005-0000-0000-0000FB070000}"/>
    <cellStyle name="Normal 10 2" xfId="14" xr:uid="{00000000-0005-0000-0000-0000FC070000}"/>
    <cellStyle name="Normal 10 3" xfId="2605" xr:uid="{00000000-0005-0000-0000-0000FD070000}"/>
    <cellStyle name="Normal 10 3 2" xfId="3568" xr:uid="{00000000-0005-0000-0000-0000FE070000}"/>
    <cellStyle name="Normal 11" xfId="1347" xr:uid="{00000000-0005-0000-0000-0000FF070000}"/>
    <cellStyle name="Normal 11 2" xfId="2606" xr:uid="{00000000-0005-0000-0000-000000080000}"/>
    <cellStyle name="Normal 11 2 2" xfId="2920" xr:uid="{00000000-0005-0000-0000-000001080000}"/>
    <cellStyle name="Normal 12" xfId="2607" xr:uid="{00000000-0005-0000-0000-000002080000}"/>
    <cellStyle name="Normal 12 2" xfId="2608" xr:uid="{00000000-0005-0000-0000-000003080000}"/>
    <cellStyle name="Normal 12 2 2" xfId="2922" xr:uid="{00000000-0005-0000-0000-000004080000}"/>
    <cellStyle name="Normal 12 3" xfId="2921" xr:uid="{00000000-0005-0000-0000-000005080000}"/>
    <cellStyle name="Normal 13" xfId="20" xr:uid="{00000000-0005-0000-0000-000006080000}"/>
    <cellStyle name="Normal 13 2" xfId="2609" xr:uid="{00000000-0005-0000-0000-000007080000}"/>
    <cellStyle name="Normal 13 2 2" xfId="2924" xr:uid="{00000000-0005-0000-0000-000008080000}"/>
    <cellStyle name="Normal 13 3" xfId="2923" xr:uid="{00000000-0005-0000-0000-000009080000}"/>
    <cellStyle name="Normal 14" xfId="2610" xr:uid="{00000000-0005-0000-0000-00000A080000}"/>
    <cellStyle name="Normal 14 2" xfId="2611" xr:uid="{00000000-0005-0000-0000-00000B080000}"/>
    <cellStyle name="Normal 14 3" xfId="2680" xr:uid="{00000000-0005-0000-0000-00000C080000}"/>
    <cellStyle name="Normal 14 4" xfId="4208" xr:uid="{EBED7376-5E0F-42ED-8DED-F143AF6F245F}"/>
    <cellStyle name="Normal 15" xfId="2612" xr:uid="{00000000-0005-0000-0000-00000D080000}"/>
    <cellStyle name="Normal 15 2" xfId="2613" xr:uid="{00000000-0005-0000-0000-00000E080000}"/>
    <cellStyle name="Normal 15 2 2" xfId="2926" xr:uid="{00000000-0005-0000-0000-00000F080000}"/>
    <cellStyle name="Normal 15 3" xfId="2925" xr:uid="{00000000-0005-0000-0000-000010080000}"/>
    <cellStyle name="Normal 16" xfId="2614" xr:uid="{00000000-0005-0000-0000-000011080000}"/>
    <cellStyle name="Normal 16 2" xfId="2615" xr:uid="{00000000-0005-0000-0000-000012080000}"/>
    <cellStyle name="Normal 16 2 2" xfId="3567" xr:uid="{00000000-0005-0000-0000-000013080000}"/>
    <cellStyle name="Normal 16 2 2 2" xfId="5110" xr:uid="{770B5AA5-94B0-4660-956F-5DF40ADC147A}"/>
    <cellStyle name="Normal 16 2 2 3" xfId="4702" xr:uid="{D5C449F8-35F5-46C6-9231-3D75CAB086A3}"/>
    <cellStyle name="Normal 16 2 3" xfId="4928" xr:uid="{30DB2254-B2DB-4639-8D05-8AF6158133C9}"/>
    <cellStyle name="Normal 16 2 4" xfId="4353" xr:uid="{889812BB-30F0-4F07-B4D3-D5970858B549}"/>
    <cellStyle name="Normal 16 3" xfId="2927" xr:uid="{00000000-0005-0000-0000-000014080000}"/>
    <cellStyle name="Normal 16 3 2" xfId="3489" xr:uid="{00000000-0005-0000-0000-000015080000}"/>
    <cellStyle name="Normal 16 3 2 2" xfId="5019" xr:uid="{B924D2A7-EDA7-4497-9810-ED844974A4EB}"/>
    <cellStyle name="Normal 16 3 3" xfId="4572" xr:uid="{EBB06E18-D443-4433-ACB9-1840F6456396}"/>
    <cellStyle name="Normal 16 4" xfId="4837" xr:uid="{4331F290-7AAF-4AF7-A22A-810C9FA7CC9D}"/>
    <cellStyle name="Normal 16 5" xfId="4185" xr:uid="{C3B461A4-0D32-4BA2-AF37-FBF823A90BE7}"/>
    <cellStyle name="Normal 17" xfId="1348" xr:uid="{00000000-0005-0000-0000-000016080000}"/>
    <cellStyle name="Normal 17 2" xfId="2616" xr:uid="{00000000-0005-0000-0000-000017080000}"/>
    <cellStyle name="Normal 17 3" xfId="2617" xr:uid="{00000000-0005-0000-0000-000018080000}"/>
    <cellStyle name="Normal 18" xfId="2618" xr:uid="{00000000-0005-0000-0000-000019080000}"/>
    <cellStyle name="Normal 18 2" xfId="2619" xr:uid="{00000000-0005-0000-0000-00001A080000}"/>
    <cellStyle name="Normal 18 3" xfId="3441" xr:uid="{00000000-0005-0000-0000-00001B080000}"/>
    <cellStyle name="Normal 18 4" xfId="4288" xr:uid="{000684F8-3C0B-446E-9025-2D903B694D0E}"/>
    <cellStyle name="Normal 19" xfId="2620" xr:uid="{00000000-0005-0000-0000-00001C080000}"/>
    <cellStyle name="Normal 19 2" xfId="2621" xr:uid="{00000000-0005-0000-0000-00001D080000}"/>
    <cellStyle name="Normal 19 2 2" xfId="4758" xr:uid="{2EB0102B-672C-48B3-878C-863BCB77C1E2}"/>
    <cellStyle name="Normal 19 3" xfId="3442" xr:uid="{00000000-0005-0000-0000-00001E080000}"/>
    <cellStyle name="Normal 19 4" xfId="4422" xr:uid="{78C4B2D3-7E7E-4832-9C06-7C2AD5696172}"/>
    <cellStyle name="Normal 2" xfId="2" xr:uid="{00000000-0005-0000-0000-00001F080000}"/>
    <cellStyle name="Normal 2 10" xfId="1349" xr:uid="{00000000-0005-0000-0000-000020080000}"/>
    <cellStyle name="Normal 2 11" xfId="2650" xr:uid="{00000000-0005-0000-0000-000021080000}"/>
    <cellStyle name="Normal 2 11 2" xfId="2928" xr:uid="{00000000-0005-0000-0000-000022080000}"/>
    <cellStyle name="Normal 2 12" xfId="166" xr:uid="{00000000-0005-0000-0000-000023080000}"/>
    <cellStyle name="Normal 2 12 2" xfId="2929" xr:uid="{00000000-0005-0000-0000-000024080000}"/>
    <cellStyle name="Normal 2 13" xfId="3443" xr:uid="{00000000-0005-0000-0000-000025080000}"/>
    <cellStyle name="Normal 2 2" xfId="17" xr:uid="{00000000-0005-0000-0000-000026080000}"/>
    <cellStyle name="Normal 2 2 2" xfId="32" xr:uid="{00000000-0005-0000-0000-000027080000}"/>
    <cellStyle name="Normal 2 2 2 2" xfId="2930" xr:uid="{00000000-0005-0000-0000-000028080000}"/>
    <cellStyle name="Normal 2 2 2 3" xfId="4141" xr:uid="{A25DFACF-6CF2-412C-AC63-DFCDF58EB23C}"/>
    <cellStyle name="Normal 2 2 3" xfId="3885" xr:uid="{E77F2563-53B9-4A4F-B2D1-DB4E14AE5818}"/>
    <cellStyle name="Normal 2 3" xfId="11" xr:uid="{00000000-0005-0000-0000-000029080000}"/>
    <cellStyle name="Normal 2 3 2" xfId="2622" xr:uid="{00000000-0005-0000-0000-00002A080000}"/>
    <cellStyle name="Normal 2 3 2 2" xfId="4181" xr:uid="{A50AF234-923D-4FA1-AE7B-CA3B5B249DFB}"/>
    <cellStyle name="Normal 2 3 3" xfId="4782" xr:uid="{7E7A3AEB-1E27-4120-B938-309180AA008F}"/>
    <cellStyle name="Normal 2 4" xfId="16" xr:uid="{00000000-0005-0000-0000-00002B080000}"/>
    <cellStyle name="Normal 2 4 2" xfId="2623" xr:uid="{00000000-0005-0000-0000-00002C080000}"/>
    <cellStyle name="Normal 2 4 2 2" xfId="45" xr:uid="{00000000-0005-0000-0000-00002D080000}"/>
    <cellStyle name="Normal 2 4 3" xfId="1350" xr:uid="{00000000-0005-0000-0000-00002E080000}"/>
    <cellStyle name="Normal 2 4 4" xfId="4038" xr:uid="{AE3C3C30-D613-46B8-85D9-9023DE3E6AF2}"/>
    <cellStyle name="Normal 2 5" xfId="1351" xr:uid="{00000000-0005-0000-0000-00002F080000}"/>
    <cellStyle name="Normal 2 5 2" xfId="2624" xr:uid="{00000000-0005-0000-0000-000030080000}"/>
    <cellStyle name="Normal 2 6" xfId="1352" xr:uid="{00000000-0005-0000-0000-000031080000}"/>
    <cellStyle name="Normal 2 6 2" xfId="2625" xr:uid="{00000000-0005-0000-0000-000032080000}"/>
    <cellStyle name="Normal 2 7" xfId="1353" xr:uid="{00000000-0005-0000-0000-000033080000}"/>
    <cellStyle name="Normal 2 7 2" xfId="2626" xr:uid="{00000000-0005-0000-0000-000034080000}"/>
    <cellStyle name="Normal 2 7 2 2" xfId="3444" xr:uid="{00000000-0005-0000-0000-000035080000}"/>
    <cellStyle name="Normal 2 7 3" xfId="2931" xr:uid="{00000000-0005-0000-0000-000036080000}"/>
    <cellStyle name="Normal 2 7 3 2" xfId="3566" xr:uid="{00000000-0005-0000-0000-000037080000}"/>
    <cellStyle name="Normal 2 8" xfId="1354" xr:uid="{00000000-0005-0000-0000-000038080000}"/>
    <cellStyle name="Normal 2 8 2" xfId="2932" xr:uid="{00000000-0005-0000-0000-000039080000}"/>
    <cellStyle name="Normal 2 8 3" xfId="3565" xr:uid="{00000000-0005-0000-0000-00003A080000}"/>
    <cellStyle name="Normal 2 9" xfId="1355" xr:uid="{00000000-0005-0000-0000-00003B080000}"/>
    <cellStyle name="Normal 2 9 2" xfId="2933" xr:uid="{00000000-0005-0000-0000-00003C080000}"/>
    <cellStyle name="Normal 2 9 3" xfId="3564" xr:uid="{00000000-0005-0000-0000-00003D080000}"/>
    <cellStyle name="Normal 2_Combinación de negocios - AA-IAMv3" xfId="2934" xr:uid="{00000000-0005-0000-0000-00003E080000}"/>
    <cellStyle name="Normal 20" xfId="2627" xr:uid="{00000000-0005-0000-0000-00003F080000}"/>
    <cellStyle name="Normal 20 2" xfId="2628" xr:uid="{00000000-0005-0000-0000-000040080000}"/>
    <cellStyle name="Normal 20 3" xfId="3445" xr:uid="{00000000-0005-0000-0000-000041080000}"/>
    <cellStyle name="Normal 20 4" xfId="4489" xr:uid="{BD8470A6-ECF8-429B-94C8-59A256E9BDDA}"/>
    <cellStyle name="Normal 21" xfId="1356" xr:uid="{00000000-0005-0000-0000-000042080000}"/>
    <cellStyle name="Normal 21 2" xfId="2629" xr:uid="{00000000-0005-0000-0000-000043080000}"/>
    <cellStyle name="Normal 21 2 2" xfId="3446" xr:uid="{00000000-0005-0000-0000-000044080000}"/>
    <cellStyle name="Normal 22" xfId="1357" xr:uid="{00000000-0005-0000-0000-000045080000}"/>
    <cellStyle name="Normal 22 2" xfId="3447" xr:uid="{00000000-0005-0000-0000-000046080000}"/>
    <cellStyle name="Normal 23" xfId="1358" xr:uid="{00000000-0005-0000-0000-000047080000}"/>
    <cellStyle name="Normal 23 2" xfId="3448" xr:uid="{00000000-0005-0000-0000-000048080000}"/>
    <cellStyle name="Normal 24" xfId="1359" xr:uid="{00000000-0005-0000-0000-000049080000}"/>
    <cellStyle name="Normal 24 2" xfId="3449" xr:uid="{00000000-0005-0000-0000-00004A080000}"/>
    <cellStyle name="Normal 25" xfId="1360" xr:uid="{00000000-0005-0000-0000-00004B080000}"/>
    <cellStyle name="Normal 25 2" xfId="3450" xr:uid="{00000000-0005-0000-0000-00004C080000}"/>
    <cellStyle name="Normal 26" xfId="1361" xr:uid="{00000000-0005-0000-0000-00004D080000}"/>
    <cellStyle name="Normal 26 2" xfId="3451" xr:uid="{00000000-0005-0000-0000-00004E080000}"/>
    <cellStyle name="Normal 27" xfId="2648" xr:uid="{00000000-0005-0000-0000-00004F080000}"/>
    <cellStyle name="Normal 27 2" xfId="3452" xr:uid="{00000000-0005-0000-0000-000050080000}"/>
    <cellStyle name="Normal 28" xfId="2655" xr:uid="{00000000-0005-0000-0000-000051080000}"/>
    <cellStyle name="Normal 28 2" xfId="3453" xr:uid="{00000000-0005-0000-0000-000052080000}"/>
    <cellStyle name="Normal 29" xfId="2657" xr:uid="{00000000-0005-0000-0000-000053080000}"/>
    <cellStyle name="Normal 29 2" xfId="3454" xr:uid="{00000000-0005-0000-0000-000054080000}"/>
    <cellStyle name="Normal 3" xfId="30" xr:uid="{00000000-0005-0000-0000-000055080000}"/>
    <cellStyle name="Normal 3 2" xfId="9" xr:uid="{00000000-0005-0000-0000-000056080000}"/>
    <cellStyle name="Normal 3 2 2" xfId="3276" xr:uid="{00000000-0005-0000-0000-000057080000}"/>
    <cellStyle name="Normal 3 2 2 2" xfId="4204" xr:uid="{B90491DB-CB84-41EE-B7DC-D6189F57207E}"/>
    <cellStyle name="Normal 3 2 3" xfId="4350" xr:uid="{CDAB9CBF-ABA2-409C-A499-4E62BE5EDF37}"/>
    <cellStyle name="Normal 3 2 3 2" xfId="4675" xr:uid="{30C11F05-2AD5-458C-8A8B-4E630903899C}"/>
    <cellStyle name="Normal 3 2 3 2 2" xfId="5083" xr:uid="{0731607F-0A13-4E21-A38C-543F57D280F4}"/>
    <cellStyle name="Normal 3 2 3 3" xfId="4901" xr:uid="{A949A18F-962C-437A-9D59-C33E84769E9A}"/>
    <cellStyle name="Normal 3 2 4" xfId="4545" xr:uid="{67997FF9-955C-4123-B35C-4115E2591E0A}"/>
    <cellStyle name="Normal 3 2 4 2" xfId="4992" xr:uid="{387910D4-F735-4DEE-9C5B-096467F0ED8A}"/>
    <cellStyle name="Normal 3 2 5" xfId="4182" xr:uid="{ACF56290-7D89-4AE4-94BA-169D9F6809DC}"/>
    <cellStyle name="Normal 3 2 5 2" xfId="4810" xr:uid="{15B77278-FCE1-493F-807D-0F49CAFF50BB}"/>
    <cellStyle name="Normal 3 3" xfId="24" xr:uid="{00000000-0005-0000-0000-000058080000}"/>
    <cellStyle name="Normal 3 3 2" xfId="3455" xr:uid="{00000000-0005-0000-0000-000059080000}"/>
    <cellStyle name="Normal 3 3 2 2" xfId="4187" xr:uid="{0F7236EF-9DEA-4312-A7B9-880C3B1DC1D8}"/>
    <cellStyle name="Normal 3 4" xfId="36" xr:uid="{00000000-0005-0000-0000-00005A080000}"/>
    <cellStyle name="Normal 3 4 2" xfId="3456" xr:uid="{00000000-0005-0000-0000-00005B080000}"/>
    <cellStyle name="Normal 3 5" xfId="2935" xr:uid="{00000000-0005-0000-0000-00005C080000}"/>
    <cellStyle name="Normal 30" xfId="2654" xr:uid="{00000000-0005-0000-0000-00005D080000}"/>
    <cellStyle name="Normal 30 2" xfId="3457" xr:uid="{00000000-0005-0000-0000-00005E080000}"/>
    <cellStyle name="Normal 31" xfId="2656" xr:uid="{00000000-0005-0000-0000-00005F080000}"/>
    <cellStyle name="Normal 31 2" xfId="3458" xr:uid="{00000000-0005-0000-0000-000060080000}"/>
    <cellStyle name="Normal 32" xfId="2653" xr:uid="{00000000-0005-0000-0000-000061080000}"/>
    <cellStyle name="Normal 32 2" xfId="3459" xr:uid="{00000000-0005-0000-0000-000062080000}"/>
    <cellStyle name="Normal 33" xfId="2658" xr:uid="{00000000-0005-0000-0000-000063080000}"/>
    <cellStyle name="Normal 33 2" xfId="3460" xr:uid="{00000000-0005-0000-0000-000064080000}"/>
    <cellStyle name="Normal 34" xfId="2661" xr:uid="{00000000-0005-0000-0000-000065080000}"/>
    <cellStyle name="Normal 34 2" xfId="3716" xr:uid="{00000000-0005-0000-0000-000066080000}"/>
    <cellStyle name="Normal 35" xfId="37" xr:uid="{00000000-0005-0000-0000-000067080000}"/>
    <cellStyle name="Normal 35 2" xfId="3717" xr:uid="{00000000-0005-0000-0000-000068080000}"/>
    <cellStyle name="Normal 36" xfId="28" xr:uid="{00000000-0005-0000-0000-000069080000}"/>
    <cellStyle name="Normal 36 2" xfId="3718" xr:uid="{00000000-0005-0000-0000-00006A080000}"/>
    <cellStyle name="Normal 37" xfId="33" xr:uid="{00000000-0005-0000-0000-00006B080000}"/>
    <cellStyle name="Normal 37 2" xfId="3719" xr:uid="{00000000-0005-0000-0000-00006C080000}"/>
    <cellStyle name="Normal 38" xfId="19" xr:uid="{00000000-0005-0000-0000-00006D080000}"/>
    <cellStyle name="Normal 38 2" xfId="3703" xr:uid="{00000000-0005-0000-0000-00006E080000}"/>
    <cellStyle name="Normal 39" xfId="46" xr:uid="{00000000-0005-0000-0000-00006F080000}"/>
    <cellStyle name="Normal 39 2" xfId="3720" xr:uid="{00000000-0005-0000-0000-000070080000}"/>
    <cellStyle name="Normal 4" xfId="1362" xr:uid="{00000000-0005-0000-0000-000071080000}"/>
    <cellStyle name="Normal 4 2" xfId="2630" xr:uid="{00000000-0005-0000-0000-000072080000}"/>
    <cellStyle name="Normal 4 2 2" xfId="3461" xr:uid="{00000000-0005-0000-0000-000073080000}"/>
    <cellStyle name="Normal 4 2 2 2" xfId="4205" xr:uid="{68458ADC-7994-4B57-9DE9-092C33EA5494}"/>
    <cellStyle name="Normal 4 2 3" xfId="3886" xr:uid="{48F6CC9A-E4F2-4025-8EF9-79E37F156A9E}"/>
    <cellStyle name="Normal 4 3" xfId="2675" xr:uid="{00000000-0005-0000-0000-000074080000}"/>
    <cellStyle name="Normal 4 3 2" xfId="3462" xr:uid="{00000000-0005-0000-0000-000075080000}"/>
    <cellStyle name="Normal 4 3 2 2" xfId="4188" xr:uid="{A2107CB3-F7BC-45D0-B77C-79DC290DEDDB}"/>
    <cellStyle name="Normal 4 4" xfId="3275" xr:uid="{00000000-0005-0000-0000-000076080000}"/>
    <cellStyle name="Normal 4 4 2" xfId="3563" xr:uid="{00000000-0005-0000-0000-000077080000}"/>
    <cellStyle name="Normal 40" xfId="63" xr:uid="{00000000-0005-0000-0000-000078080000}"/>
    <cellStyle name="Normal 41" xfId="1920" xr:uid="{00000000-0005-0000-0000-000079080000}"/>
    <cellStyle name="Normal 42" xfId="2664" xr:uid="{00000000-0005-0000-0000-00007A080000}"/>
    <cellStyle name="Normal 43" xfId="2669" xr:uid="{00000000-0005-0000-0000-00007B080000}"/>
    <cellStyle name="Normal 44" xfId="2665" xr:uid="{00000000-0005-0000-0000-00007C080000}"/>
    <cellStyle name="Normal 45" xfId="2663" xr:uid="{00000000-0005-0000-0000-00007D080000}"/>
    <cellStyle name="Normal 46" xfId="2668" xr:uid="{00000000-0005-0000-0000-00007E080000}"/>
    <cellStyle name="Normal 47" xfId="2666" xr:uid="{00000000-0005-0000-0000-00007F080000}"/>
    <cellStyle name="Normal 48" xfId="2667" xr:uid="{00000000-0005-0000-0000-000080080000}"/>
    <cellStyle name="Normal 49" xfId="2681" xr:uid="{00000000-0005-0000-0000-000081080000}"/>
    <cellStyle name="Normal 5" xfId="44" xr:uid="{00000000-0005-0000-0000-000082080000}"/>
    <cellStyle name="Normal 5 2" xfId="2631" xr:uid="{00000000-0005-0000-0000-000083080000}"/>
    <cellStyle name="Normal 5 2 2" xfId="3463" xr:uid="{00000000-0005-0000-0000-000084080000}"/>
    <cellStyle name="Normal 5 2 3" xfId="4206" xr:uid="{DD2D79DE-7592-4D73-9861-BDB1AA69EF6A}"/>
    <cellStyle name="Normal 5 3" xfId="1363" xr:uid="{00000000-0005-0000-0000-000085080000}"/>
    <cellStyle name="Normal 5 3 2" xfId="3464" xr:uid="{00000000-0005-0000-0000-000086080000}"/>
    <cellStyle name="Normal 5 4" xfId="2676" xr:uid="{00000000-0005-0000-0000-000087080000}"/>
    <cellStyle name="Normal 5 4 2" xfId="3562" xr:uid="{00000000-0005-0000-0000-000088080000}"/>
    <cellStyle name="Normal 5 4 3" xfId="4786" xr:uid="{55DB2585-6E0A-414F-B569-47900D11E125}"/>
    <cellStyle name="Normal 5 5" xfId="2936" xr:uid="{00000000-0005-0000-0000-000089080000}"/>
    <cellStyle name="Normal 50" xfId="3264" xr:uid="{00000000-0005-0000-0000-00008A080000}"/>
    <cellStyle name="Normal 51" xfId="3265" xr:uid="{00000000-0005-0000-0000-00008B080000}"/>
    <cellStyle name="Normal 52" xfId="3266" xr:uid="{00000000-0005-0000-0000-00008C080000}"/>
    <cellStyle name="Normal 53" xfId="3267" xr:uid="{00000000-0005-0000-0000-00008D080000}"/>
    <cellStyle name="Normal 54" xfId="3269" xr:uid="{00000000-0005-0000-0000-00008E080000}"/>
    <cellStyle name="Normal 55" xfId="3268" xr:uid="{00000000-0005-0000-0000-00008F080000}"/>
    <cellStyle name="Normal 56" xfId="3270" xr:uid="{00000000-0005-0000-0000-000090080000}"/>
    <cellStyle name="Normal 57" xfId="3271" xr:uid="{00000000-0005-0000-0000-000091080000}"/>
    <cellStyle name="Normal 58" xfId="3274" xr:uid="{00000000-0005-0000-0000-000092080000}"/>
    <cellStyle name="Normal 59" xfId="3272" xr:uid="{00000000-0005-0000-0000-000093080000}"/>
    <cellStyle name="Normal 6" xfId="12" xr:uid="{00000000-0005-0000-0000-000094080000}"/>
    <cellStyle name="Normal 6 2" xfId="1364" xr:uid="{00000000-0005-0000-0000-000095080000}"/>
    <cellStyle name="Normal 6 3" xfId="2937" xr:uid="{00000000-0005-0000-0000-000096080000}"/>
    <cellStyle name="Normal 6 3 2" xfId="4190" xr:uid="{8C66FEB3-2339-4C44-A1F1-64A896D87ACA}"/>
    <cellStyle name="Normal 6 4" xfId="3988" xr:uid="{A99BBBB8-0094-4CD0-A222-2130240EFF7B}"/>
    <cellStyle name="Normal 6 5" xfId="4142" xr:uid="{895EDACC-8A0D-47FE-9E63-5FF0E6A08851}"/>
    <cellStyle name="Normal 60" xfId="3273" xr:uid="{00000000-0005-0000-0000-000097080000}"/>
    <cellStyle name="Normal 61" xfId="3277" xr:uid="{00000000-0005-0000-0000-000098080000}"/>
    <cellStyle name="Normal 62" xfId="3280" xr:uid="{00000000-0005-0000-0000-000099080000}"/>
    <cellStyle name="Normal 63" xfId="3278" xr:uid="{00000000-0005-0000-0000-00009A080000}"/>
    <cellStyle name="Normal 64" xfId="3279" xr:uid="{00000000-0005-0000-0000-00009B080000}"/>
    <cellStyle name="Normal 65" xfId="3281" xr:uid="{00000000-0005-0000-0000-00009C080000}"/>
    <cellStyle name="Normal 66" xfId="3722" xr:uid="{00000000-0005-0000-0000-00009D080000}"/>
    <cellStyle name="Normal 67" xfId="3795" xr:uid="{532605F2-7370-40BF-AAD8-505A9ED880BA}"/>
    <cellStyle name="Normal 68" xfId="3802" xr:uid="{550EC0B4-B6FA-4596-9D4C-41CDF2FA3B90}"/>
    <cellStyle name="Normal 69" xfId="3803" xr:uid="{FBAA40FA-8A1D-4A2B-ADBB-999EC44EBA94}"/>
    <cellStyle name="Normal 7" xfId="13" xr:uid="{00000000-0005-0000-0000-00009E080000}"/>
    <cellStyle name="Normal 7 2" xfId="2632" xr:uid="{00000000-0005-0000-0000-00009F080000}"/>
    <cellStyle name="Normal 7 2 2" xfId="2939" xr:uid="{00000000-0005-0000-0000-0000A0080000}"/>
    <cellStyle name="Normal 7 2 2 2" xfId="4717" xr:uid="{10B2DF82-E7F7-41A8-BAF9-48C225EA799D}"/>
    <cellStyle name="Normal 7 2 2 2 2" xfId="5125" xr:uid="{305D6CDB-E696-47C5-9658-23CB47E1E051}"/>
    <cellStyle name="Normal 7 2 2 3" xfId="4943" xr:uid="{64AD29FA-519D-47D6-BA4A-05D506B599BE}"/>
    <cellStyle name="Normal 7 2 2 4" xfId="4368" xr:uid="{951EEDFE-3048-4A4F-A7A2-A8BC66A55873}"/>
    <cellStyle name="Normal 7 2 3" xfId="4587" xr:uid="{2FEAE8D5-41C3-4079-8E39-331D7021F294}"/>
    <cellStyle name="Normal 7 2 3 2" xfId="5034" xr:uid="{444C303D-DC64-4E53-9994-13E3E267B69B}"/>
    <cellStyle name="Normal 7 2 4" xfId="4852" xr:uid="{E7FF9BD6-D6EC-4B2B-BD40-3867FE9E79D4}"/>
    <cellStyle name="Normal 7 3" xfId="2938" xr:uid="{00000000-0005-0000-0000-0000A1080000}"/>
    <cellStyle name="Normal 7 4" xfId="3561" xr:uid="{00000000-0005-0000-0000-0000A2080000}"/>
    <cellStyle name="Normal 70" xfId="3840" xr:uid="{C67392A0-1050-4937-BCF5-265764173C2F}"/>
    <cellStyle name="Normal 71" xfId="3842" xr:uid="{A1447895-CA27-4E83-8772-043291D430FA}"/>
    <cellStyle name="Normal 72" xfId="3844" xr:uid="{678EBAB9-2AFF-46BD-AEAA-12F4AD7E9ABC}"/>
    <cellStyle name="Normal 73" xfId="3879" xr:uid="{195A0A80-C971-4F89-B208-DB94BBC4C36E}"/>
    <cellStyle name="Normal 74" xfId="3894" xr:uid="{AC2E9A56-F3DB-4E19-AEBA-4F1264BD2A6B}"/>
    <cellStyle name="Normal 75" xfId="3828" xr:uid="{D0574B9B-21AA-4044-A03F-3CF1EB08275B}"/>
    <cellStyle name="Normal 76" xfId="3805" xr:uid="{8F559910-14B6-48F7-B6B4-5982432EDF0C}"/>
    <cellStyle name="Normal 77" xfId="3891" xr:uid="{A7D43D58-A3C3-4469-96CB-903EAAE528FE}"/>
    <cellStyle name="Normal 78" xfId="3890" xr:uid="{3984505D-8918-4659-95F5-9D7C61949C70}"/>
    <cellStyle name="Normal 79" xfId="3895" xr:uid="{BF56A02B-9333-4773-B26B-8AB4B2DB2B32}"/>
    <cellStyle name="Normal 8" xfId="1365" xr:uid="{00000000-0005-0000-0000-0000A3080000}"/>
    <cellStyle name="Normal 8 2" xfId="2633" xr:uid="{00000000-0005-0000-0000-0000A4080000}"/>
    <cellStyle name="Normal 8 3" xfId="4143" xr:uid="{453E6E17-61DE-443F-8280-8ED9F06C3B6C}"/>
    <cellStyle name="Normal 80" xfId="3898" xr:uid="{C0CD89A7-A4E2-46B3-8C7F-C7BDE904A3F0}"/>
    <cellStyle name="Normal 81" xfId="3914" xr:uid="{34BD549B-6D3A-4B02-B9AD-B21BD71F4A09}"/>
    <cellStyle name="Normal 82" xfId="3915" xr:uid="{03C7E885-60B7-4E28-85A2-69EE6AC84DF4}"/>
    <cellStyle name="Normal 83" xfId="3989" xr:uid="{91B39465-1B7C-4552-9541-2ADA3F54FDD0}"/>
    <cellStyle name="Normal 84" xfId="3990" xr:uid="{585F44E8-230A-4DCD-9C5F-5D4C73CC68A5}"/>
    <cellStyle name="Normal 85" xfId="3994" xr:uid="{EA579532-DDE2-4137-AB11-D4D6ECC2A521}"/>
    <cellStyle name="Normal 86" xfId="3991" xr:uid="{278A36D7-BECB-4C7F-B500-55AFFA6DD770}"/>
    <cellStyle name="Normal 87" xfId="3992" xr:uid="{21EE4212-8560-4D71-A708-909B5B26530B}"/>
    <cellStyle name="Normal 88" xfId="3993" xr:uid="{2CC3CAE6-E4B9-41E4-A28A-84435ED7334A}"/>
    <cellStyle name="Normal 89" xfId="3995" xr:uid="{7E572BA0-2F57-4E63-9C93-58AEE300E20A}"/>
    <cellStyle name="Normal 9" xfId="1366" xr:uid="{00000000-0005-0000-0000-0000A5080000}"/>
    <cellStyle name="Normal 9 2" xfId="2634" xr:uid="{00000000-0005-0000-0000-0000A6080000}"/>
    <cellStyle name="Normal 9 3" xfId="4144" xr:uid="{10AC18B9-5E84-447B-8A4E-04D0482154B4}"/>
    <cellStyle name="Normal 90" xfId="5141" xr:uid="{A02EA661-2CDF-4267-B1EB-4BDC8661DE82}"/>
    <cellStyle name="Normal 91" xfId="5149" xr:uid="{63C22796-7BBC-490A-BDCB-0283EA569316}"/>
    <cellStyle name="Normal 92" xfId="5142" xr:uid="{1F2FCB15-AAEA-4EC9-861C-1F5A8CAB96A1}"/>
    <cellStyle name="Normal 93" xfId="5145" xr:uid="{C224BB48-C241-49FE-B634-C19E4650DD2C}"/>
    <cellStyle name="Normal 94" xfId="5146" xr:uid="{14638897-6ABD-442F-ADD0-548023FFFFBA}"/>
    <cellStyle name="Normal 95" xfId="5143" xr:uid="{83C28661-77E0-4E4C-A8B6-C31028ADE26C}"/>
    <cellStyle name="Normal 96" xfId="5148" xr:uid="{B607F1C6-A38F-49C2-AFAB-A19971198352}"/>
    <cellStyle name="Normal 97" xfId="5144" xr:uid="{CC649F77-B423-49D9-AE42-453F575FB141}"/>
    <cellStyle name="Normal 98" xfId="5147" xr:uid="{9E7FCCCA-029E-4F1E-8845-F5889426065B}"/>
    <cellStyle name="Normal_Hoja1" xfId="26" xr:uid="{00000000-0005-0000-0000-0000A7080000}"/>
    <cellStyle name="Normal_Hoja3" xfId="41" xr:uid="{00000000-0005-0000-0000-0000A8080000}"/>
    <cellStyle name="Notas" xfId="3297" builtinId="10" customBuiltin="1"/>
    <cellStyle name="Notas 10" xfId="1367" xr:uid="{00000000-0005-0000-0000-0000AC080000}"/>
    <cellStyle name="Notas 10 2" xfId="1368" xr:uid="{00000000-0005-0000-0000-0000AD080000}"/>
    <cellStyle name="Notas 10 2 2" xfId="2941" xr:uid="{00000000-0005-0000-0000-0000AE080000}"/>
    <cellStyle name="Notas 10 2 2 2" xfId="5049" xr:uid="{854F44EB-E557-472B-82E0-DE62F80CBC7B}"/>
    <cellStyle name="Notas 10 2 3" xfId="4602" xr:uid="{428FFB2A-952C-4D92-9093-3EE7BB914C0C}"/>
    <cellStyle name="Notas 10 3" xfId="1369" xr:uid="{00000000-0005-0000-0000-0000AF080000}"/>
    <cellStyle name="Notas 10 3 2" xfId="2942" xr:uid="{00000000-0005-0000-0000-0000B0080000}"/>
    <cellStyle name="Notas 10 3 3" xfId="4867" xr:uid="{E895F1E2-C9AD-4352-AF8F-721E7F91C476}"/>
    <cellStyle name="Notas 10 4" xfId="1370" xr:uid="{00000000-0005-0000-0000-0000B1080000}"/>
    <cellStyle name="Notas 10 4 2" xfId="2943" xr:uid="{00000000-0005-0000-0000-0000B2080000}"/>
    <cellStyle name="Notas 10 5" xfId="1371" xr:uid="{00000000-0005-0000-0000-0000B3080000}"/>
    <cellStyle name="Notas 10 5 2" xfId="2944" xr:uid="{00000000-0005-0000-0000-0000B4080000}"/>
    <cellStyle name="Notas 10 6" xfId="2940" xr:uid="{00000000-0005-0000-0000-0000B5080000}"/>
    <cellStyle name="Notas 10 7" xfId="3560" xr:uid="{00000000-0005-0000-0000-0000B6080000}"/>
    <cellStyle name="Notas 10 8" xfId="4209" xr:uid="{FF8D9468-B286-4B89-9E22-4FCC0D9E1706}"/>
    <cellStyle name="Notas 11" xfId="1372" xr:uid="{00000000-0005-0000-0000-0000B7080000}"/>
    <cellStyle name="Notas 11 2" xfId="3559" xr:uid="{00000000-0005-0000-0000-0000B8080000}"/>
    <cellStyle name="Notas 11 2 2" xfId="4732" xr:uid="{4E1CD3D1-03E7-46FD-A016-F82C2ED9C4BF}"/>
    <cellStyle name="Notas 11 2 3" xfId="4383" xr:uid="{A3743039-62EF-44BF-A853-53FEA7AF5976}"/>
    <cellStyle name="Notas 11 3" xfId="3535" xr:uid="{00000000-0005-0000-0000-0000B9080000}"/>
    <cellStyle name="Notas 11 3 2" xfId="4615" xr:uid="{8B12EEB0-7A22-4599-8015-41EA1FA2C5E3}"/>
    <cellStyle name="Notas 11 4" xfId="4235" xr:uid="{FF5BF6A2-5527-453C-9CEC-74001F82998E}"/>
    <cellStyle name="Notas 12" xfId="1373" xr:uid="{00000000-0005-0000-0000-0000BA080000}"/>
    <cellStyle name="Notas 12 2" xfId="3466" xr:uid="{00000000-0005-0000-0000-0000BB080000}"/>
    <cellStyle name="Notas 12 2 2" xfId="4745" xr:uid="{9B0F1620-70A7-4D2A-AD79-1DB98DA25D0F}"/>
    <cellStyle name="Notas 12 2 3" xfId="4396" xr:uid="{46360A23-6A2F-441B-B4AB-1FADEAD329EE}"/>
    <cellStyle name="Notas 12 3" xfId="3465" xr:uid="{00000000-0005-0000-0000-0000BC080000}"/>
    <cellStyle name="Notas 12 3 2" xfId="4628" xr:uid="{008FFE7E-EFAC-401D-9BAF-5D5539CB6CDB}"/>
    <cellStyle name="Notas 12 4" xfId="4262" xr:uid="{0E6999BE-92BC-47A0-81B0-43DE6733E292}"/>
    <cellStyle name="Notas 13" xfId="1374" xr:uid="{00000000-0005-0000-0000-0000BD080000}"/>
    <cellStyle name="Notas 13 2" xfId="3467" xr:uid="{00000000-0005-0000-0000-0000BE080000}"/>
    <cellStyle name="Notas 13 3" xfId="4322" xr:uid="{9F54614C-A2E9-4F2D-BD53-3E2ED48E5692}"/>
    <cellStyle name="Notas 14" xfId="1375" xr:uid="{00000000-0005-0000-0000-0000BF080000}"/>
    <cellStyle name="Notas 14 2" xfId="3468" xr:uid="{00000000-0005-0000-0000-0000C0080000}"/>
    <cellStyle name="Notas 14 2 2" xfId="4641" xr:uid="{738AA420-CD43-442B-8E6D-D2D05EDC71D7}"/>
    <cellStyle name="Notas 14 3" xfId="4275" xr:uid="{2D596A16-69E0-4CD2-BFD8-E19CC91A5B35}"/>
    <cellStyle name="Notas 15" xfId="167" xr:uid="{00000000-0005-0000-0000-0000C1080000}"/>
    <cellStyle name="Notas 15 2" xfId="4409" xr:uid="{2229AF84-5E21-4BAF-84CB-CA6190547124}"/>
    <cellStyle name="Notas 16" xfId="3725" xr:uid="{00000000-0005-0000-0000-0000C2080000}"/>
    <cellStyle name="Notas 16 2" xfId="4759" xr:uid="{43D21F02-3906-418C-9FEA-029E715E8D35}"/>
    <cellStyle name="Notas 16 3" xfId="4434" xr:uid="{E061653C-2D76-4A1A-8E0C-D3CDDE0A9BEC}"/>
    <cellStyle name="Notas 17" xfId="4461" xr:uid="{227DDF45-E849-40F8-A822-C51CCA73F752}"/>
    <cellStyle name="Notas 18" xfId="4515" xr:uid="{FD0F21AC-DED0-4FBD-8D7B-9AC30489A425}"/>
    <cellStyle name="Notas 19" xfId="4476" xr:uid="{31F66318-1D5B-4CF0-AD98-1BE0C779BBF4}"/>
    <cellStyle name="Notas 19 2" xfId="4958" xr:uid="{E78B3A20-6658-47AD-8190-1969A0CA3B00}"/>
    <cellStyle name="Notas 2" xfId="1376" xr:uid="{00000000-0005-0000-0000-0000C3080000}"/>
    <cellStyle name="Notas 2 2" xfId="1377" xr:uid="{00000000-0005-0000-0000-0000C4080000}"/>
    <cellStyle name="Notas 2 2 2" xfId="2946" xr:uid="{00000000-0005-0000-0000-0000C5080000}"/>
    <cellStyle name="Notas 2 2 2 2" xfId="4673" xr:uid="{2518A33E-0FBC-4CED-A5B7-C7FB1042513B}"/>
    <cellStyle name="Notas 2 2 2 2 2" xfId="5081" xr:uid="{BCC7C6D2-F4EB-4E1F-B0A5-3E2EB8852539}"/>
    <cellStyle name="Notas 2 2 2 3" xfId="4899" xr:uid="{43B09770-8F42-493A-9618-7C6C1CAAEC86}"/>
    <cellStyle name="Notas 2 2 2 4" xfId="4348" xr:uid="{A561F889-BCC7-445C-B75E-25EFC2B0F89F}"/>
    <cellStyle name="Notas 2 2 3" xfId="4543" xr:uid="{EB1A3043-64E6-4D23-B15A-1C85A08D74AA}"/>
    <cellStyle name="Notas 2 2 3 2" xfId="4990" xr:uid="{5BEE741D-4F33-48A0-A2B2-659813752A55}"/>
    <cellStyle name="Notas 2 2 4" xfId="4807" xr:uid="{AEEA7056-E354-4EE8-8968-ECE59B85D1C8}"/>
    <cellStyle name="Notas 2 2 5" xfId="4145" xr:uid="{5AD60351-3676-4860-B7C7-33A783F69A50}"/>
    <cellStyle name="Notas 2 3" xfId="1378" xr:uid="{00000000-0005-0000-0000-0000C6080000}"/>
    <cellStyle name="Notas 2 3 2" xfId="2947" xr:uid="{00000000-0005-0000-0000-0000C7080000}"/>
    <cellStyle name="Notas 2 3 2 2" xfId="4718" xr:uid="{AE025901-5850-4852-94E3-92934F411134}"/>
    <cellStyle name="Notas 2 3 2 2 2" xfId="5126" xr:uid="{5E0F08C7-7B93-4576-8249-6DD71BCE278F}"/>
    <cellStyle name="Notas 2 3 2 3" xfId="4944" xr:uid="{C59A13EE-AE60-4F61-8B13-048BF980C7F5}"/>
    <cellStyle name="Notas 2 3 2 4" xfId="4369" xr:uid="{44E1994F-46C7-4483-8240-38662C9B7C3B}"/>
    <cellStyle name="Notas 2 3 3" xfId="4588" xr:uid="{FEC05DD9-6D2A-41A1-94FC-A893E2DF445B}"/>
    <cellStyle name="Notas 2 3 3 2" xfId="5035" xr:uid="{17494B98-252A-4737-BDF2-FE7D41F7403D}"/>
    <cellStyle name="Notas 2 3 4" xfId="4853" xr:uid="{B55F16C0-4532-4FC7-BED5-E54B1EA40A50}"/>
    <cellStyle name="Notas 2 3 5" xfId="4191" xr:uid="{E38828DA-764F-4D9C-AA57-A77DA826F10F}"/>
    <cellStyle name="Notas 2 4" xfId="1379" xr:uid="{00000000-0005-0000-0000-0000C8080000}"/>
    <cellStyle name="Notas 2 4 2" xfId="2948" xr:uid="{00000000-0005-0000-0000-0000C9080000}"/>
    <cellStyle name="Notas 2 5" xfId="1380" xr:uid="{00000000-0005-0000-0000-0000CA080000}"/>
    <cellStyle name="Notas 2 5 2" xfId="2949" xr:uid="{00000000-0005-0000-0000-0000CB080000}"/>
    <cellStyle name="Notas 2 6" xfId="1381" xr:uid="{00000000-0005-0000-0000-0000CC080000}"/>
    <cellStyle name="Notas 2 6 2" xfId="2950" xr:uid="{00000000-0005-0000-0000-0000CD080000}"/>
    <cellStyle name="Notas 2 7" xfId="2945" xr:uid="{00000000-0005-0000-0000-0000CE080000}"/>
    <cellStyle name="Notas 2 7 2" xfId="3558" xr:uid="{00000000-0005-0000-0000-0000CF080000}"/>
    <cellStyle name="Notas 2 8" xfId="3775" xr:uid="{97B270A5-DBF3-4E5C-BF57-DA3D90D2D570}"/>
    <cellStyle name="Notas 2 9" xfId="3917" xr:uid="{757BBF99-1DD6-4299-8FD3-1C5A6298BDCF}"/>
    <cellStyle name="Notas 20" xfId="4032" xr:uid="{01A96454-8441-46C6-9C5D-D18883EF5768}"/>
    <cellStyle name="Notas 3" xfId="1382" xr:uid="{00000000-0005-0000-0000-0000D0080000}"/>
    <cellStyle name="Notas 3 2" xfId="1383" xr:uid="{00000000-0005-0000-0000-0000D1080000}"/>
    <cellStyle name="Notas 3 2 2" xfId="2952" xr:uid="{00000000-0005-0000-0000-0000D2080000}"/>
    <cellStyle name="Notas 3 2 2 2" xfId="4703" xr:uid="{4986AE8A-E370-472B-BCE2-312A94ECFB12}"/>
    <cellStyle name="Notas 3 2 2 2 2" xfId="5111" xr:uid="{052EC70D-E16A-4338-8EF0-5BAF492A3F0F}"/>
    <cellStyle name="Notas 3 2 2 3" xfId="4929" xr:uid="{3AA24E02-6468-4255-A2CB-554AC7A5EF26}"/>
    <cellStyle name="Notas 3 2 2 4" xfId="4354" xr:uid="{1674BB28-1B2E-4DB0-AD8C-78511C8A0FBE}"/>
    <cellStyle name="Notas 3 2 3" xfId="4573" xr:uid="{562519B8-2AAC-4629-A4E1-BD33AD1D5A00}"/>
    <cellStyle name="Notas 3 2 3 2" xfId="5020" xr:uid="{819372BC-9DD0-41C3-9A31-2AC4D5714334}"/>
    <cellStyle name="Notas 3 2 4" xfId="4838" xr:uid="{4ABBC7FC-2EBC-46E9-A0DD-C355E73795E9}"/>
    <cellStyle name="Notas 3 2 5" xfId="4186" xr:uid="{2964DA69-34DC-4592-9513-560C6067487F}"/>
    <cellStyle name="Notas 3 3" xfId="1384" xr:uid="{00000000-0005-0000-0000-0000D3080000}"/>
    <cellStyle name="Notas 3 3 2" xfId="2953" xr:uid="{00000000-0005-0000-0000-0000D4080000}"/>
    <cellStyle name="Notas 3 3 2 2" xfId="5082" xr:uid="{4D9EDDA3-4508-40B1-8472-063D518031CC}"/>
    <cellStyle name="Notas 3 3 2 3" xfId="4674" xr:uid="{9B12F2F6-07C1-4445-8856-119CCE3CB8E1}"/>
    <cellStyle name="Notas 3 3 3" xfId="4900" xr:uid="{B97E9862-34E9-49B6-A7D2-3C83869EBF91}"/>
    <cellStyle name="Notas 3 3 4" xfId="4349" xr:uid="{FC961B6F-58ED-4D45-88C5-58F9C0D9012F}"/>
    <cellStyle name="Notas 3 4" xfId="1385" xr:uid="{00000000-0005-0000-0000-0000D5080000}"/>
    <cellStyle name="Notas 3 4 2" xfId="2954" xr:uid="{00000000-0005-0000-0000-0000D6080000}"/>
    <cellStyle name="Notas 3 4 2 2" xfId="4991" xr:uid="{27C6ED55-AC3E-4FC5-B1A6-ABB894C11D38}"/>
    <cellStyle name="Notas 3 4 3" xfId="4544" xr:uid="{A430E5E7-1921-44A6-AB77-A5A5E4E925AF}"/>
    <cellStyle name="Notas 3 5" xfId="1386" xr:uid="{00000000-0005-0000-0000-0000D7080000}"/>
    <cellStyle name="Notas 3 5 2" xfId="2955" xr:uid="{00000000-0005-0000-0000-0000D8080000}"/>
    <cellStyle name="Notas 3 5 3" xfId="4808" xr:uid="{B0E7905F-589D-4CB4-9A6E-CD8B4DB57445}"/>
    <cellStyle name="Notas 3 6" xfId="2951" xr:uid="{00000000-0005-0000-0000-0000D9080000}"/>
    <cellStyle name="Notas 3 6 2" xfId="3557" xr:uid="{00000000-0005-0000-0000-0000DA080000}"/>
    <cellStyle name="Notas 3 7" xfId="3981" xr:uid="{E7476B81-7B5E-4918-8198-B2BD843F1391}"/>
    <cellStyle name="Notas 3 8" xfId="4146" xr:uid="{58A6A09F-21E0-4FAD-9AEB-F158F02F3B7E}"/>
    <cellStyle name="Notas 4" xfId="1387" xr:uid="{00000000-0005-0000-0000-0000DB080000}"/>
    <cellStyle name="Notas 4 2" xfId="1388" xr:uid="{00000000-0005-0000-0000-0000DC080000}"/>
    <cellStyle name="Notas 4 2 2" xfId="2957" xr:uid="{00000000-0005-0000-0000-0000DD080000}"/>
    <cellStyle name="Notas 4 3" xfId="1389" xr:uid="{00000000-0005-0000-0000-0000DE080000}"/>
    <cellStyle name="Notas 4 3 2" xfId="2958" xr:uid="{00000000-0005-0000-0000-0000DF080000}"/>
    <cellStyle name="Notas 4 4" xfId="1390" xr:uid="{00000000-0005-0000-0000-0000E0080000}"/>
    <cellStyle name="Notas 4 4 2" xfId="2959" xr:uid="{00000000-0005-0000-0000-0000E1080000}"/>
    <cellStyle name="Notas 4 5" xfId="1391" xr:uid="{00000000-0005-0000-0000-0000E2080000}"/>
    <cellStyle name="Notas 4 5 2" xfId="2960" xr:uid="{00000000-0005-0000-0000-0000E3080000}"/>
    <cellStyle name="Notas 4 6" xfId="2956" xr:uid="{00000000-0005-0000-0000-0000E4080000}"/>
    <cellStyle name="Notas 4 6 2" xfId="3556" xr:uid="{00000000-0005-0000-0000-0000E5080000}"/>
    <cellStyle name="Notas 4 7" xfId="4147" xr:uid="{70A18344-F4D3-4AED-ADF1-DDDC23E21FC6}"/>
    <cellStyle name="Notas 5" xfId="1392" xr:uid="{00000000-0005-0000-0000-0000E6080000}"/>
    <cellStyle name="Notas 5 2" xfId="1393" xr:uid="{00000000-0005-0000-0000-0000E7080000}"/>
    <cellStyle name="Notas 5 2 2" xfId="2962" xr:uid="{00000000-0005-0000-0000-0000E8080000}"/>
    <cellStyle name="Notas 5 3" xfId="1394" xr:uid="{00000000-0005-0000-0000-0000E9080000}"/>
    <cellStyle name="Notas 5 3 2" xfId="2963" xr:uid="{00000000-0005-0000-0000-0000EA080000}"/>
    <cellStyle name="Notas 5 4" xfId="1395" xr:uid="{00000000-0005-0000-0000-0000EB080000}"/>
    <cellStyle name="Notas 5 4 2" xfId="2964" xr:uid="{00000000-0005-0000-0000-0000EC080000}"/>
    <cellStyle name="Notas 5 5" xfId="1396" xr:uid="{00000000-0005-0000-0000-0000ED080000}"/>
    <cellStyle name="Notas 5 5 2" xfId="2965" xr:uid="{00000000-0005-0000-0000-0000EE080000}"/>
    <cellStyle name="Notas 5 6" xfId="2961" xr:uid="{00000000-0005-0000-0000-0000EF080000}"/>
    <cellStyle name="Notas 5 6 2" xfId="3555" xr:uid="{00000000-0005-0000-0000-0000F0080000}"/>
    <cellStyle name="Notas 5 7" xfId="4148" xr:uid="{9F4AD63E-A631-4308-991B-6789A4D93FCC}"/>
    <cellStyle name="Notas 6" xfId="1397" xr:uid="{00000000-0005-0000-0000-0000F1080000}"/>
    <cellStyle name="Notas 6 2" xfId="1398" xr:uid="{00000000-0005-0000-0000-0000F2080000}"/>
    <cellStyle name="Notas 6 3" xfId="1399" xr:uid="{00000000-0005-0000-0000-0000F3080000}"/>
    <cellStyle name="Notas 6 3 2" xfId="2967" xr:uid="{00000000-0005-0000-0000-0000F4080000}"/>
    <cellStyle name="Notas 6 4" xfId="1400" xr:uid="{00000000-0005-0000-0000-0000F5080000}"/>
    <cellStyle name="Notas 6 4 2" xfId="2968" xr:uid="{00000000-0005-0000-0000-0000F6080000}"/>
    <cellStyle name="Notas 6 5" xfId="1401" xr:uid="{00000000-0005-0000-0000-0000F7080000}"/>
    <cellStyle name="Notas 6 5 2" xfId="2969" xr:uid="{00000000-0005-0000-0000-0000F8080000}"/>
    <cellStyle name="Notas 6 6" xfId="2966" xr:uid="{00000000-0005-0000-0000-0000F9080000}"/>
    <cellStyle name="Notas 6 7" xfId="4149" xr:uid="{6E14EE4B-D2E0-4C30-920A-1CE0A8D6F059}"/>
    <cellStyle name="Notas 7" xfId="1402" xr:uid="{00000000-0005-0000-0000-0000FA080000}"/>
    <cellStyle name="Notas 7 2" xfId="1403" xr:uid="{00000000-0005-0000-0000-0000FB080000}"/>
    <cellStyle name="Notas 7 2 2" xfId="2971" xr:uid="{00000000-0005-0000-0000-0000FC080000}"/>
    <cellStyle name="Notas 7 3" xfId="1404" xr:uid="{00000000-0005-0000-0000-0000FD080000}"/>
    <cellStyle name="Notas 7 3 2" xfId="2972" xr:uid="{00000000-0005-0000-0000-0000FE080000}"/>
    <cellStyle name="Notas 7 4" xfId="1405" xr:uid="{00000000-0005-0000-0000-0000FF080000}"/>
    <cellStyle name="Notas 7 4 2" xfId="2973" xr:uid="{00000000-0005-0000-0000-000000090000}"/>
    <cellStyle name="Notas 7 5" xfId="1406" xr:uid="{00000000-0005-0000-0000-000001090000}"/>
    <cellStyle name="Notas 7 5 2" xfId="2974" xr:uid="{00000000-0005-0000-0000-000002090000}"/>
    <cellStyle name="Notas 7 6" xfId="2970" xr:uid="{00000000-0005-0000-0000-000003090000}"/>
    <cellStyle name="Notas 7 7" xfId="4150" xr:uid="{E68F985C-E29E-4ED5-B0F3-E07D362B7DB7}"/>
    <cellStyle name="Notas 8" xfId="1407" xr:uid="{00000000-0005-0000-0000-000004090000}"/>
    <cellStyle name="Notas 8 2" xfId="1408" xr:uid="{00000000-0005-0000-0000-000005090000}"/>
    <cellStyle name="Notas 8 2 2" xfId="2976" xr:uid="{00000000-0005-0000-0000-000006090000}"/>
    <cellStyle name="Notas 8 2 2 2" xfId="5084" xr:uid="{E7C6FD63-4E54-4F1D-A252-6407B3DD0530}"/>
    <cellStyle name="Notas 8 2 2 3" xfId="4676" xr:uid="{82C5D709-FF7F-49B6-B17B-6818B7C46577}"/>
    <cellStyle name="Notas 8 2 3" xfId="4902" xr:uid="{267A233A-0115-49BC-A145-6F2BEC7F7F38}"/>
    <cellStyle name="Notas 8 2 4" xfId="4351" xr:uid="{16C14310-0697-43B6-9DCC-9F7D3645C599}"/>
    <cellStyle name="Notas 8 3" xfId="1409" xr:uid="{00000000-0005-0000-0000-000007090000}"/>
    <cellStyle name="Notas 8 3 2" xfId="2977" xr:uid="{00000000-0005-0000-0000-000008090000}"/>
    <cellStyle name="Notas 8 3 2 2" xfId="4993" xr:uid="{9512C0D3-A81E-4F94-9DA9-68DD828185DA}"/>
    <cellStyle name="Notas 8 3 3" xfId="4546" xr:uid="{A06C0AB6-1511-4C6D-AA89-76AFD4B158F0}"/>
    <cellStyle name="Notas 8 4" xfId="1410" xr:uid="{00000000-0005-0000-0000-000009090000}"/>
    <cellStyle name="Notas 8 4 2" xfId="2978" xr:uid="{00000000-0005-0000-0000-00000A090000}"/>
    <cellStyle name="Notas 8 4 3" xfId="4811" xr:uid="{CBDE62E5-661B-4A64-8D5C-C547ADC0EA0D}"/>
    <cellStyle name="Notas 8 5" xfId="1411" xr:uid="{00000000-0005-0000-0000-00000B090000}"/>
    <cellStyle name="Notas 8 5 2" xfId="2979" xr:uid="{00000000-0005-0000-0000-00000C090000}"/>
    <cellStyle name="Notas 8 6" xfId="2975" xr:uid="{00000000-0005-0000-0000-00000D090000}"/>
    <cellStyle name="Notas 8 7" xfId="4183" xr:uid="{FC549BAF-2DA4-448F-880F-4AC15478BD18}"/>
    <cellStyle name="Notas 9" xfId="1412" xr:uid="{00000000-0005-0000-0000-00000E090000}"/>
    <cellStyle name="Notas 9 2" xfId="1413" xr:uid="{00000000-0005-0000-0000-00000F090000}"/>
    <cellStyle name="Notas 9 2 2" xfId="2981" xr:uid="{00000000-0005-0000-0000-000010090000}"/>
    <cellStyle name="Notas 9 2 2 2" xfId="5097" xr:uid="{65BD8733-9310-4973-93CF-52735683D071}"/>
    <cellStyle name="Notas 9 2 2 3" xfId="4689" xr:uid="{F589A361-3525-4595-B14F-24436D252F9A}"/>
    <cellStyle name="Notas 9 2 3" xfId="4915" xr:uid="{08285218-5DA9-4CFF-BAAA-6D6B9578491C}"/>
    <cellStyle name="Notas 9 2 4" xfId="4352" xr:uid="{C53CC6AF-4D29-4559-AE53-EF59BF333ADE}"/>
    <cellStyle name="Notas 9 3" xfId="1414" xr:uid="{00000000-0005-0000-0000-000011090000}"/>
    <cellStyle name="Notas 9 3 2" xfId="2982" xr:uid="{00000000-0005-0000-0000-000012090000}"/>
    <cellStyle name="Notas 9 3 2 2" xfId="5006" xr:uid="{6719197B-2F87-435F-B1A4-6804952C67EE}"/>
    <cellStyle name="Notas 9 3 3" xfId="4559" xr:uid="{45E96CE7-961B-4B01-BEDD-28B61CCED692}"/>
    <cellStyle name="Notas 9 4" xfId="1415" xr:uid="{00000000-0005-0000-0000-000013090000}"/>
    <cellStyle name="Notas 9 4 2" xfId="2983" xr:uid="{00000000-0005-0000-0000-000014090000}"/>
    <cellStyle name="Notas 9 4 3" xfId="4824" xr:uid="{BF8981D9-62FD-42D6-8AEA-9C2B814160A6}"/>
    <cellStyle name="Notas 9 5" xfId="1416" xr:uid="{00000000-0005-0000-0000-000015090000}"/>
    <cellStyle name="Notas 9 5 2" xfId="2984" xr:uid="{00000000-0005-0000-0000-000016090000}"/>
    <cellStyle name="Notas 9 6" xfId="2980" xr:uid="{00000000-0005-0000-0000-000017090000}"/>
    <cellStyle name="Notas 9 7" xfId="4184" xr:uid="{57456298-4C84-4239-A146-F9F2DCD2B8CE}"/>
    <cellStyle name="Note" xfId="168" xr:uid="{00000000-0005-0000-0000-000018090000}"/>
    <cellStyle name="Note 2" xfId="1417" xr:uid="{00000000-0005-0000-0000-000019090000}"/>
    <cellStyle name="Note 3" xfId="1418" xr:uid="{00000000-0005-0000-0000-00001A090000}"/>
    <cellStyle name="Note 4" xfId="1419" xr:uid="{00000000-0005-0000-0000-00001B090000}"/>
    <cellStyle name="Note 5" xfId="1420" xr:uid="{00000000-0005-0000-0000-00001C090000}"/>
    <cellStyle name="Note 6" xfId="2677" xr:uid="{00000000-0005-0000-0000-00001D090000}"/>
    <cellStyle name="Note 7" xfId="2985" xr:uid="{00000000-0005-0000-0000-00001E090000}"/>
    <cellStyle name="Note 8" xfId="2986" xr:uid="{00000000-0005-0000-0000-00001F090000}"/>
    <cellStyle name="Note 9" xfId="4151" xr:uid="{B9B26E6B-72C9-4A60-B8CC-12D69F5FF88B}"/>
    <cellStyle name="Obliczenia" xfId="169" xr:uid="{00000000-0005-0000-0000-000020090000}"/>
    <cellStyle name="Obliczenia 2" xfId="2987" xr:uid="{00000000-0005-0000-0000-000021090000}"/>
    <cellStyle name="Obliczenia 3" xfId="4152" xr:uid="{B242A90D-A186-4B37-AB15-3DD63AE273FC}"/>
    <cellStyle name="Output" xfId="170" xr:uid="{00000000-0005-0000-0000-000022090000}"/>
    <cellStyle name="Output 2" xfId="4153" xr:uid="{D1E0CEDA-B21B-4ABF-B6B5-9CABC732C2FD}"/>
    <cellStyle name="Porcen - Estilo2" xfId="1421" xr:uid="{00000000-0005-0000-0000-000023090000}"/>
    <cellStyle name="Porcentaje" xfId="1" builtinId="5"/>
    <cellStyle name="Porcentaje 2" xfId="23" xr:uid="{00000000-0005-0000-0000-000025090000}"/>
    <cellStyle name="Porcentaje 2 2" xfId="43" xr:uid="{00000000-0005-0000-0000-000026090000}"/>
    <cellStyle name="Porcentaje 2 2 2" xfId="3469" xr:uid="{00000000-0005-0000-0000-000027090000}"/>
    <cellStyle name="Porcentaje 2 3" xfId="2635" xr:uid="{00000000-0005-0000-0000-000028090000}"/>
    <cellStyle name="Porcentaje 2 3 2" xfId="3553" xr:uid="{00000000-0005-0000-0000-000029090000}"/>
    <cellStyle name="Porcentaje 2 4" xfId="4039" xr:uid="{DB59EDEE-C778-4D39-8E1C-8B416DCBD02A}"/>
    <cellStyle name="Porcentaje 3" xfId="25" xr:uid="{00000000-0005-0000-0000-00002A090000}"/>
    <cellStyle name="Porcentaje 3 2" xfId="4154" xr:uid="{220429C1-5824-4C97-8391-08A2B9231F35}"/>
    <cellStyle name="Porcentaje 4" xfId="2660" xr:uid="{00000000-0005-0000-0000-00002B090000}"/>
    <cellStyle name="Porcentaje 4 2" xfId="4155" xr:uid="{1CB04804-6346-4B84-A863-C9CD2BFBC695}"/>
    <cellStyle name="Porcentaje 5" xfId="2647" xr:uid="{00000000-0005-0000-0000-00002C090000}"/>
    <cellStyle name="Porcentaje 5 2" xfId="3554" xr:uid="{00000000-0005-0000-0000-00002D090000}"/>
    <cellStyle name="Porcentaje 5 3" xfId="4156" xr:uid="{94BEA7DE-7CA6-461F-9207-9112E57E428F}"/>
    <cellStyle name="Porcentaje 6" xfId="4157" xr:uid="{34108B8C-CEA4-4B8A-852C-BD82214E0324}"/>
    <cellStyle name="Porcentaje 7" xfId="35" xr:uid="{00000000-0005-0000-0000-00002E090000}"/>
    <cellStyle name="Porcentaje 7 2" xfId="4158" xr:uid="{59ECBA17-044D-48BB-B136-3A4BA8C6BFDF}"/>
    <cellStyle name="Porcentual 10" xfId="171" xr:uid="{00000000-0005-0000-0000-00002F090000}"/>
    <cellStyle name="Porcentual 10 2" xfId="2989" xr:uid="{00000000-0005-0000-0000-000030090000}"/>
    <cellStyle name="Porcentual 10 3" xfId="2988" xr:uid="{00000000-0005-0000-0000-000031090000}"/>
    <cellStyle name="Porcentual 10 3 2" xfId="3552" xr:uid="{00000000-0005-0000-0000-000032090000}"/>
    <cellStyle name="Porcentual 11" xfId="2990" xr:uid="{00000000-0005-0000-0000-000033090000}"/>
    <cellStyle name="Porcentual 11 2" xfId="2991" xr:uid="{00000000-0005-0000-0000-000034090000}"/>
    <cellStyle name="Porcentual 14" xfId="3470" xr:uid="{00000000-0005-0000-0000-000035090000}"/>
    <cellStyle name="Porcentual 14 2" xfId="3471" xr:uid="{00000000-0005-0000-0000-000036090000}"/>
    <cellStyle name="Porcentual 15" xfId="3472" xr:uid="{00000000-0005-0000-0000-000037090000}"/>
    <cellStyle name="Porcentual 16" xfId="3473" xr:uid="{00000000-0005-0000-0000-000038090000}"/>
    <cellStyle name="Porcentual 17" xfId="3474" xr:uid="{00000000-0005-0000-0000-000039090000}"/>
    <cellStyle name="Porcentual 18" xfId="3475" xr:uid="{00000000-0005-0000-0000-00003A090000}"/>
    <cellStyle name="Porcentual 2" xfId="172" xr:uid="{00000000-0005-0000-0000-00003B090000}"/>
    <cellStyle name="Porcentual 2 2" xfId="42" xr:uid="{00000000-0005-0000-0000-00003C090000}"/>
    <cellStyle name="Porcentual 2 2 2" xfId="2992" xr:uid="{00000000-0005-0000-0000-00003D090000}"/>
    <cellStyle name="Porcentual 2 2 3" xfId="3551" xr:uid="{00000000-0005-0000-0000-00003E090000}"/>
    <cellStyle name="Porcentual 2 3" xfId="4159" xr:uid="{94C31EF4-365D-4EF6-BC87-3E60647742FD}"/>
    <cellStyle name="Porcentual 3" xfId="39" xr:uid="{00000000-0005-0000-0000-00003F090000}"/>
    <cellStyle name="Porcentual 3 2" xfId="2678" xr:uid="{00000000-0005-0000-0000-000040090000}"/>
    <cellStyle name="Porcentual 4" xfId="2993" xr:uid="{00000000-0005-0000-0000-000041090000}"/>
    <cellStyle name="Porcentual 4 2" xfId="2994" xr:uid="{00000000-0005-0000-0000-000042090000}"/>
    <cellStyle name="Porcentual 5" xfId="2995" xr:uid="{00000000-0005-0000-0000-000043090000}"/>
    <cellStyle name="Porcentual 5 2" xfId="2996" xr:uid="{00000000-0005-0000-0000-000044090000}"/>
    <cellStyle name="Porcentual 6" xfId="2997" xr:uid="{00000000-0005-0000-0000-000045090000}"/>
    <cellStyle name="Porcentual 7" xfId="2998" xr:uid="{00000000-0005-0000-0000-000046090000}"/>
    <cellStyle name="Porcentual 7 2" xfId="2999" xr:uid="{00000000-0005-0000-0000-000047090000}"/>
    <cellStyle name="Porcentual 8" xfId="3000" xr:uid="{00000000-0005-0000-0000-000048090000}"/>
    <cellStyle name="Porcentual 8 2" xfId="3001" xr:uid="{00000000-0005-0000-0000-000049090000}"/>
    <cellStyle name="Porcentual 9" xfId="3002" xr:uid="{00000000-0005-0000-0000-00004A090000}"/>
    <cellStyle name="Punto" xfId="1422" xr:uid="{00000000-0005-0000-0000-00004B090000}"/>
    <cellStyle name="Punto0" xfId="1423" xr:uid="{00000000-0005-0000-0000-00004C090000}"/>
    <cellStyle name="Punto0 - Estilo1" xfId="1424" xr:uid="{00000000-0005-0000-0000-00004D090000}"/>
    <cellStyle name="Punto0 - Estilo4" xfId="1425" xr:uid="{00000000-0005-0000-0000-00004E090000}"/>
    <cellStyle name="Punto0_Agbar Chile S.A. dic 2004.(Def.)" xfId="1426" xr:uid="{00000000-0005-0000-0000-00004F090000}"/>
    <cellStyle name="Punto1 - Estilo1" xfId="1427" xr:uid="{00000000-0005-0000-0000-000050090000}"/>
    <cellStyle name="Salida" xfId="3292" builtinId="21" customBuiltin="1"/>
    <cellStyle name="Salida 10" xfId="1428" xr:uid="{00000000-0005-0000-0000-000052090000}"/>
    <cellStyle name="Salida 10 2" xfId="1429" xr:uid="{00000000-0005-0000-0000-000053090000}"/>
    <cellStyle name="Salida 10 3" xfId="1430" xr:uid="{00000000-0005-0000-0000-000054090000}"/>
    <cellStyle name="Salida 10 4" xfId="1431" xr:uid="{00000000-0005-0000-0000-000055090000}"/>
    <cellStyle name="Salida 10 5" xfId="1432" xr:uid="{00000000-0005-0000-0000-000056090000}"/>
    <cellStyle name="Salida 10 6" xfId="3476" xr:uid="{00000000-0005-0000-0000-000057090000}"/>
    <cellStyle name="Salida 10 7" xfId="3550" xr:uid="{00000000-0005-0000-0000-000058090000}"/>
    <cellStyle name="Salida 10 8" xfId="3536" xr:uid="{00000000-0005-0000-0000-000059090000}"/>
    <cellStyle name="Salida 10 9" xfId="4429" xr:uid="{7493C39D-3CD2-462E-924D-4986DEE7F6D4}"/>
    <cellStyle name="Salida 11" xfId="1433" xr:uid="{00000000-0005-0000-0000-00005A090000}"/>
    <cellStyle name="Salida 11 2" xfId="4516" xr:uid="{8155B4EF-7271-40FF-986C-9413B417DF2D}"/>
    <cellStyle name="Salida 12" xfId="1434" xr:uid="{00000000-0005-0000-0000-00005B090000}"/>
    <cellStyle name="Salida 12 2" xfId="4033" xr:uid="{4DCB850F-FCF5-448C-8C1A-FDB976B5EE42}"/>
    <cellStyle name="Salida 13" xfId="1435" xr:uid="{00000000-0005-0000-0000-00005C090000}"/>
    <cellStyle name="Salida 14" xfId="1436" xr:uid="{00000000-0005-0000-0000-00005D090000}"/>
    <cellStyle name="Salida 15" xfId="173" xr:uid="{00000000-0005-0000-0000-00005E090000}"/>
    <cellStyle name="Salida 16" xfId="3726" xr:uid="{00000000-0005-0000-0000-00005F090000}"/>
    <cellStyle name="Salida 2" xfId="1437" xr:uid="{00000000-0005-0000-0000-000060090000}"/>
    <cellStyle name="Salida 2 2" xfId="1438" xr:uid="{00000000-0005-0000-0000-000061090000}"/>
    <cellStyle name="Salida 2 3" xfId="1439" xr:uid="{00000000-0005-0000-0000-000062090000}"/>
    <cellStyle name="Salida 2 4" xfId="1440" xr:uid="{00000000-0005-0000-0000-000063090000}"/>
    <cellStyle name="Salida 2 5" xfId="1441" xr:uid="{00000000-0005-0000-0000-000064090000}"/>
    <cellStyle name="Salida 2 6" xfId="1442" xr:uid="{00000000-0005-0000-0000-000065090000}"/>
    <cellStyle name="Salida 2 7" xfId="3549" xr:uid="{00000000-0005-0000-0000-000066090000}"/>
    <cellStyle name="Salida 2 8" xfId="3776" xr:uid="{FC120E67-6E01-4FCB-BDC4-7BDEBFAEEF9D}"/>
    <cellStyle name="Salida 2 9" xfId="3982" xr:uid="{7390DF12-3464-4D58-BCD3-41A27005ACCA}"/>
    <cellStyle name="Salida 3" xfId="1443" xr:uid="{00000000-0005-0000-0000-000067090000}"/>
    <cellStyle name="Salida 3 2" xfId="1444" xr:uid="{00000000-0005-0000-0000-000068090000}"/>
    <cellStyle name="Salida 3 3" xfId="1445" xr:uid="{00000000-0005-0000-0000-000069090000}"/>
    <cellStyle name="Salida 3 4" xfId="1446" xr:uid="{00000000-0005-0000-0000-00006A090000}"/>
    <cellStyle name="Salida 3 5" xfId="1447" xr:uid="{00000000-0005-0000-0000-00006B090000}"/>
    <cellStyle name="Salida 3 6" xfId="3548" xr:uid="{00000000-0005-0000-0000-00006C090000}"/>
    <cellStyle name="Salida 3 7" xfId="4160" xr:uid="{BF88BCDA-665C-42E5-B678-B585C04CED1B}"/>
    <cellStyle name="Salida 4" xfId="1448" xr:uid="{00000000-0005-0000-0000-00006D090000}"/>
    <cellStyle name="Salida 4 2" xfId="1449" xr:uid="{00000000-0005-0000-0000-00006E090000}"/>
    <cellStyle name="Salida 4 3" xfId="1450" xr:uid="{00000000-0005-0000-0000-00006F090000}"/>
    <cellStyle name="Salida 4 4" xfId="1451" xr:uid="{00000000-0005-0000-0000-000070090000}"/>
    <cellStyle name="Salida 4 5" xfId="1452" xr:uid="{00000000-0005-0000-0000-000071090000}"/>
    <cellStyle name="Salida 4 6" xfId="3547" xr:uid="{00000000-0005-0000-0000-000072090000}"/>
    <cellStyle name="Salida 4 7" xfId="4161" xr:uid="{42B9CA7D-8B18-4098-A69A-BA018833E661}"/>
    <cellStyle name="Salida 5" xfId="1453" xr:uid="{00000000-0005-0000-0000-000073090000}"/>
    <cellStyle name="Salida 5 2" xfId="1454" xr:uid="{00000000-0005-0000-0000-000074090000}"/>
    <cellStyle name="Salida 5 3" xfId="1455" xr:uid="{00000000-0005-0000-0000-000075090000}"/>
    <cellStyle name="Salida 5 4" xfId="1456" xr:uid="{00000000-0005-0000-0000-000076090000}"/>
    <cellStyle name="Salida 5 5" xfId="1457" xr:uid="{00000000-0005-0000-0000-000077090000}"/>
    <cellStyle name="Salida 5 6" xfId="3546" xr:uid="{00000000-0005-0000-0000-000078090000}"/>
    <cellStyle name="Salida 5 7" xfId="4162" xr:uid="{85E49DFD-EDE4-447F-9C32-32E9FA611691}"/>
    <cellStyle name="Salida 6" xfId="1458" xr:uid="{00000000-0005-0000-0000-000079090000}"/>
    <cellStyle name="Salida 6 2" xfId="1459" xr:uid="{00000000-0005-0000-0000-00007A090000}"/>
    <cellStyle name="Salida 6 3" xfId="1460" xr:uid="{00000000-0005-0000-0000-00007B090000}"/>
    <cellStyle name="Salida 6 4" xfId="1461" xr:uid="{00000000-0005-0000-0000-00007C090000}"/>
    <cellStyle name="Salida 6 5" xfId="1462" xr:uid="{00000000-0005-0000-0000-00007D090000}"/>
    <cellStyle name="Salida 6 6" xfId="4163" xr:uid="{FC4768A2-AE8A-4B16-89FF-339D333FE0B6}"/>
    <cellStyle name="Salida 7" xfId="1463" xr:uid="{00000000-0005-0000-0000-00007E090000}"/>
    <cellStyle name="Salida 7 2" xfId="1464" xr:uid="{00000000-0005-0000-0000-00007F090000}"/>
    <cellStyle name="Salida 7 3" xfId="1465" xr:uid="{00000000-0005-0000-0000-000080090000}"/>
    <cellStyle name="Salida 7 4" xfId="1466" xr:uid="{00000000-0005-0000-0000-000081090000}"/>
    <cellStyle name="Salida 7 5" xfId="1467" xr:uid="{00000000-0005-0000-0000-000082090000}"/>
    <cellStyle name="Salida 7 6" xfId="4164" xr:uid="{54E34336-22E9-4529-BC9B-D23DDA4784D6}"/>
    <cellStyle name="Salida 8" xfId="1468" xr:uid="{00000000-0005-0000-0000-000083090000}"/>
    <cellStyle name="Salida 8 2" xfId="1469" xr:uid="{00000000-0005-0000-0000-000084090000}"/>
    <cellStyle name="Salida 8 3" xfId="1470" xr:uid="{00000000-0005-0000-0000-000085090000}"/>
    <cellStyle name="Salida 8 4" xfId="1471" xr:uid="{00000000-0005-0000-0000-000086090000}"/>
    <cellStyle name="Salida 8 5" xfId="1472" xr:uid="{00000000-0005-0000-0000-000087090000}"/>
    <cellStyle name="Salida 8 6" xfId="4230" xr:uid="{87DC71D5-51CE-4E92-94D2-791D22B6DF04}"/>
    <cellStyle name="Salida 9" xfId="1473" xr:uid="{00000000-0005-0000-0000-000088090000}"/>
    <cellStyle name="Salida 9 2" xfId="1474" xr:uid="{00000000-0005-0000-0000-000089090000}"/>
    <cellStyle name="Salida 9 3" xfId="1475" xr:uid="{00000000-0005-0000-0000-00008A090000}"/>
    <cellStyle name="Salida 9 4" xfId="1476" xr:uid="{00000000-0005-0000-0000-00008B090000}"/>
    <cellStyle name="Salida 9 5" xfId="1477" xr:uid="{00000000-0005-0000-0000-00008C090000}"/>
    <cellStyle name="Salida 9 6" xfId="4323" xr:uid="{C67D71CF-369B-42E4-AB37-42B25FADC7A3}"/>
    <cellStyle name="SAPBEXaggData" xfId="1478" xr:uid="{00000000-0005-0000-0000-00008D090000}"/>
    <cellStyle name="SAPBEXaggData 10" xfId="1479" xr:uid="{00000000-0005-0000-0000-00008E090000}"/>
    <cellStyle name="SAPBEXaggData 10 2" xfId="3003" xr:uid="{00000000-0005-0000-0000-00008F090000}"/>
    <cellStyle name="SAPBEXaggData 11" xfId="1480" xr:uid="{00000000-0005-0000-0000-000090090000}"/>
    <cellStyle name="SAPBEXaggData 11 2" xfId="3004" xr:uid="{00000000-0005-0000-0000-000091090000}"/>
    <cellStyle name="SAPBEXaggData 12" xfId="1481" xr:uid="{00000000-0005-0000-0000-000092090000}"/>
    <cellStyle name="SAPBEXaggData 12 2" xfId="3005" xr:uid="{00000000-0005-0000-0000-000093090000}"/>
    <cellStyle name="SAPBEXaggData 13" xfId="1482" xr:uid="{00000000-0005-0000-0000-000094090000}"/>
    <cellStyle name="SAPBEXaggData 13 2" xfId="3006" xr:uid="{00000000-0005-0000-0000-000095090000}"/>
    <cellStyle name="SAPBEXaggData 14" xfId="3727" xr:uid="{00000000-0005-0000-0000-000096090000}"/>
    <cellStyle name="SAPBEXaggData 15" xfId="3777" xr:uid="{10BF2DE3-28B7-4725-96FB-ED9378E13CBF}"/>
    <cellStyle name="SAPBEXaggData 16" xfId="3825" xr:uid="{3E3145DE-2623-4EC0-BD64-5CC429B0DA60}"/>
    <cellStyle name="SAPBEXaggData 2" xfId="1483" xr:uid="{00000000-0005-0000-0000-000097090000}"/>
    <cellStyle name="SAPBEXaggData 2 2" xfId="1484" xr:uid="{00000000-0005-0000-0000-000098090000}"/>
    <cellStyle name="SAPBEXaggData 2 2 2" xfId="1485" xr:uid="{00000000-0005-0000-0000-000099090000}"/>
    <cellStyle name="SAPBEXaggData 2 2 2 2" xfId="3008" xr:uid="{00000000-0005-0000-0000-00009A090000}"/>
    <cellStyle name="SAPBEXaggData 2 3" xfId="3007" xr:uid="{00000000-0005-0000-0000-00009B090000}"/>
    <cellStyle name="SAPBEXaggData 2 4" xfId="3846" xr:uid="{EFE4EB00-AD16-497B-96A2-58D62B372A96}"/>
    <cellStyle name="SAPBEXaggData 3" xfId="1486" xr:uid="{00000000-0005-0000-0000-00009C090000}"/>
    <cellStyle name="SAPBEXaggData 3 2" xfId="3009" xr:uid="{00000000-0005-0000-0000-00009D090000}"/>
    <cellStyle name="SAPBEXaggData 4" xfId="1487" xr:uid="{00000000-0005-0000-0000-00009E090000}"/>
    <cellStyle name="SAPBEXaggData 4 2" xfId="3010" xr:uid="{00000000-0005-0000-0000-00009F090000}"/>
    <cellStyle name="SAPBEXaggData 5" xfId="1488" xr:uid="{00000000-0005-0000-0000-0000A0090000}"/>
    <cellStyle name="SAPBEXaggData 5 2" xfId="3011" xr:uid="{00000000-0005-0000-0000-0000A1090000}"/>
    <cellStyle name="SAPBEXaggData 6" xfId="1489" xr:uid="{00000000-0005-0000-0000-0000A2090000}"/>
    <cellStyle name="SAPBEXaggData 6 2" xfId="3012" xr:uid="{00000000-0005-0000-0000-0000A3090000}"/>
    <cellStyle name="SAPBEXaggData 7" xfId="1490" xr:uid="{00000000-0005-0000-0000-0000A4090000}"/>
    <cellStyle name="SAPBEXaggData 7 2" xfId="3013" xr:uid="{00000000-0005-0000-0000-0000A5090000}"/>
    <cellStyle name="SAPBEXaggData 8" xfId="1491" xr:uid="{00000000-0005-0000-0000-0000A6090000}"/>
    <cellStyle name="SAPBEXaggData 8 2" xfId="3014" xr:uid="{00000000-0005-0000-0000-0000A7090000}"/>
    <cellStyle name="SAPBEXaggData 9" xfId="1492" xr:uid="{00000000-0005-0000-0000-0000A8090000}"/>
    <cellStyle name="SAPBEXaggData 9 2" xfId="3015" xr:uid="{00000000-0005-0000-0000-0000A9090000}"/>
    <cellStyle name="SAPBEXaggData_gxaccion, 68" xfId="1493" xr:uid="{00000000-0005-0000-0000-0000AA090000}"/>
    <cellStyle name="SAPBEXaggDataEmph" xfId="1494" xr:uid="{00000000-0005-0000-0000-0000AB090000}"/>
    <cellStyle name="SAPBEXaggDataEmph 10" xfId="1495" xr:uid="{00000000-0005-0000-0000-0000AC090000}"/>
    <cellStyle name="SAPBEXaggDataEmph 10 2" xfId="3016" xr:uid="{00000000-0005-0000-0000-0000AD090000}"/>
    <cellStyle name="SAPBEXaggDataEmph 11" xfId="1496" xr:uid="{00000000-0005-0000-0000-0000AE090000}"/>
    <cellStyle name="SAPBEXaggDataEmph 11 2" xfId="3017" xr:uid="{00000000-0005-0000-0000-0000AF090000}"/>
    <cellStyle name="SAPBEXaggDataEmph 12" xfId="3728" xr:uid="{00000000-0005-0000-0000-0000B0090000}"/>
    <cellStyle name="SAPBEXaggDataEmph 13" xfId="3778" xr:uid="{7DF319BA-95D3-4B0D-8AAC-539535123237}"/>
    <cellStyle name="SAPBEXaggDataEmph 14" xfId="3831" xr:uid="{1DEF0AD0-EE3D-4BA8-B495-3BE09759FB27}"/>
    <cellStyle name="SAPBEXaggDataEmph 2" xfId="1497" xr:uid="{00000000-0005-0000-0000-0000B1090000}"/>
    <cellStyle name="SAPBEXaggDataEmph 2 2" xfId="1498" xr:uid="{00000000-0005-0000-0000-0000B2090000}"/>
    <cellStyle name="SAPBEXaggDataEmph 2 2 2" xfId="1499" xr:uid="{00000000-0005-0000-0000-0000B3090000}"/>
    <cellStyle name="SAPBEXaggDataEmph 2 2 2 2" xfId="3019" xr:uid="{00000000-0005-0000-0000-0000B4090000}"/>
    <cellStyle name="SAPBEXaggDataEmph 2 3" xfId="3018" xr:uid="{00000000-0005-0000-0000-0000B5090000}"/>
    <cellStyle name="SAPBEXaggDataEmph 2 4" xfId="3847" xr:uid="{E6CADFB4-9BA6-4AEE-A005-ADF39DA335CB}"/>
    <cellStyle name="SAPBEXaggDataEmph 3" xfId="1500" xr:uid="{00000000-0005-0000-0000-0000B6090000}"/>
    <cellStyle name="SAPBEXaggDataEmph 3 2" xfId="3020" xr:uid="{00000000-0005-0000-0000-0000B7090000}"/>
    <cellStyle name="SAPBEXaggDataEmph 4" xfId="1501" xr:uid="{00000000-0005-0000-0000-0000B8090000}"/>
    <cellStyle name="SAPBEXaggDataEmph 4 2" xfId="3021" xr:uid="{00000000-0005-0000-0000-0000B9090000}"/>
    <cellStyle name="SAPBEXaggDataEmph 5" xfId="1502" xr:uid="{00000000-0005-0000-0000-0000BA090000}"/>
    <cellStyle name="SAPBEXaggDataEmph 5 2" xfId="3022" xr:uid="{00000000-0005-0000-0000-0000BB090000}"/>
    <cellStyle name="SAPBEXaggDataEmph 6" xfId="1503" xr:uid="{00000000-0005-0000-0000-0000BC090000}"/>
    <cellStyle name="SAPBEXaggDataEmph 6 2" xfId="3023" xr:uid="{00000000-0005-0000-0000-0000BD090000}"/>
    <cellStyle name="SAPBEXaggDataEmph 7" xfId="1504" xr:uid="{00000000-0005-0000-0000-0000BE090000}"/>
    <cellStyle name="SAPBEXaggDataEmph 7 2" xfId="3024" xr:uid="{00000000-0005-0000-0000-0000BF090000}"/>
    <cellStyle name="SAPBEXaggDataEmph 8" xfId="1505" xr:uid="{00000000-0005-0000-0000-0000C0090000}"/>
    <cellStyle name="SAPBEXaggDataEmph 8 2" xfId="3025" xr:uid="{00000000-0005-0000-0000-0000C1090000}"/>
    <cellStyle name="SAPBEXaggDataEmph 9" xfId="1506" xr:uid="{00000000-0005-0000-0000-0000C2090000}"/>
    <cellStyle name="SAPBEXaggDataEmph 9 2" xfId="3026" xr:uid="{00000000-0005-0000-0000-0000C3090000}"/>
    <cellStyle name="SAPBEXaggDataEmph_valor justo.junio2010" xfId="3027" xr:uid="{00000000-0005-0000-0000-0000C4090000}"/>
    <cellStyle name="SAPBEXaggItem" xfId="1507" xr:uid="{00000000-0005-0000-0000-0000C5090000}"/>
    <cellStyle name="SAPBEXaggItem 10" xfId="1508" xr:uid="{00000000-0005-0000-0000-0000C6090000}"/>
    <cellStyle name="SAPBEXaggItem 10 2" xfId="3028" xr:uid="{00000000-0005-0000-0000-0000C7090000}"/>
    <cellStyle name="SAPBEXaggItem 11" xfId="1509" xr:uid="{00000000-0005-0000-0000-0000C8090000}"/>
    <cellStyle name="SAPBEXaggItem 11 2" xfId="3029" xr:uid="{00000000-0005-0000-0000-0000C9090000}"/>
    <cellStyle name="SAPBEXaggItem 12" xfId="1510" xr:uid="{00000000-0005-0000-0000-0000CA090000}"/>
    <cellStyle name="SAPBEXaggItem 12 2" xfId="3030" xr:uid="{00000000-0005-0000-0000-0000CB090000}"/>
    <cellStyle name="SAPBEXaggItem 13" xfId="1511" xr:uid="{00000000-0005-0000-0000-0000CC090000}"/>
    <cellStyle name="SAPBEXaggItem 13 2" xfId="3031" xr:uid="{00000000-0005-0000-0000-0000CD090000}"/>
    <cellStyle name="SAPBEXaggItem 14" xfId="3729" xr:uid="{00000000-0005-0000-0000-0000CE090000}"/>
    <cellStyle name="SAPBEXaggItem 15" xfId="3779" xr:uid="{81941C20-AEB2-4B06-B345-82E9CEF4B5D9}"/>
    <cellStyle name="SAPBEXaggItem 16" xfId="3830" xr:uid="{C7C1490B-B04E-4E70-A278-F47689C90F80}"/>
    <cellStyle name="SAPBEXaggItem 2" xfId="1512" xr:uid="{00000000-0005-0000-0000-0000CF090000}"/>
    <cellStyle name="SAPBEXaggItem 2 2" xfId="1513" xr:uid="{00000000-0005-0000-0000-0000D0090000}"/>
    <cellStyle name="SAPBEXaggItem 2 2 2" xfId="1514" xr:uid="{00000000-0005-0000-0000-0000D1090000}"/>
    <cellStyle name="SAPBEXaggItem 2 2 2 2" xfId="3033" xr:uid="{00000000-0005-0000-0000-0000D2090000}"/>
    <cellStyle name="SAPBEXaggItem 2 3" xfId="3032" xr:uid="{00000000-0005-0000-0000-0000D3090000}"/>
    <cellStyle name="SAPBEXaggItem 2 4" xfId="3848" xr:uid="{47D51EFD-3396-44A8-861D-4C908059DF85}"/>
    <cellStyle name="SAPBEXaggItem 3" xfId="1515" xr:uid="{00000000-0005-0000-0000-0000D4090000}"/>
    <cellStyle name="SAPBEXaggItem 3 2" xfId="3034" xr:uid="{00000000-0005-0000-0000-0000D5090000}"/>
    <cellStyle name="SAPBEXaggItem 4" xfId="1516" xr:uid="{00000000-0005-0000-0000-0000D6090000}"/>
    <cellStyle name="SAPBEXaggItem 4 2" xfId="3035" xr:uid="{00000000-0005-0000-0000-0000D7090000}"/>
    <cellStyle name="SAPBEXaggItem 5" xfId="1517" xr:uid="{00000000-0005-0000-0000-0000D8090000}"/>
    <cellStyle name="SAPBEXaggItem 5 2" xfId="3036" xr:uid="{00000000-0005-0000-0000-0000D9090000}"/>
    <cellStyle name="SAPBEXaggItem 6" xfId="1518" xr:uid="{00000000-0005-0000-0000-0000DA090000}"/>
    <cellStyle name="SAPBEXaggItem 6 2" xfId="3037" xr:uid="{00000000-0005-0000-0000-0000DB090000}"/>
    <cellStyle name="SAPBEXaggItem 7" xfId="1519" xr:uid="{00000000-0005-0000-0000-0000DC090000}"/>
    <cellStyle name="SAPBEXaggItem 7 2" xfId="3038" xr:uid="{00000000-0005-0000-0000-0000DD090000}"/>
    <cellStyle name="SAPBEXaggItem 8" xfId="1520" xr:uid="{00000000-0005-0000-0000-0000DE090000}"/>
    <cellStyle name="SAPBEXaggItem 8 2" xfId="3039" xr:uid="{00000000-0005-0000-0000-0000DF090000}"/>
    <cellStyle name="SAPBEXaggItem 9" xfId="1521" xr:uid="{00000000-0005-0000-0000-0000E0090000}"/>
    <cellStyle name="SAPBEXaggItem 9 2" xfId="3040" xr:uid="{00000000-0005-0000-0000-0000E1090000}"/>
    <cellStyle name="SAPBEXaggItem_gxaccion, 68" xfId="1522" xr:uid="{00000000-0005-0000-0000-0000E2090000}"/>
    <cellStyle name="SAPBEXaggItemX" xfId="1523" xr:uid="{00000000-0005-0000-0000-0000E3090000}"/>
    <cellStyle name="SAPBEXaggItemX 10" xfId="1524" xr:uid="{00000000-0005-0000-0000-0000E4090000}"/>
    <cellStyle name="SAPBEXaggItemX 11" xfId="1525" xr:uid="{00000000-0005-0000-0000-0000E5090000}"/>
    <cellStyle name="SAPBEXaggItemX 12" xfId="3730" xr:uid="{00000000-0005-0000-0000-0000E6090000}"/>
    <cellStyle name="SAPBEXaggItemX 13" xfId="3829" xr:uid="{8DED91D6-F165-48D9-BC82-AD61899C2E47}"/>
    <cellStyle name="SAPBEXaggItemX 2" xfId="1526" xr:uid="{00000000-0005-0000-0000-0000E7090000}"/>
    <cellStyle name="SAPBEXaggItemX 2 2" xfId="1527" xr:uid="{00000000-0005-0000-0000-0000E8090000}"/>
    <cellStyle name="SAPBEXaggItemX 2 2 2" xfId="1528" xr:uid="{00000000-0005-0000-0000-0000E9090000}"/>
    <cellStyle name="SAPBEXaggItemX 2 3" xfId="3849" xr:uid="{797BADCC-F419-4F7C-AC3C-463E3A82EDC2}"/>
    <cellStyle name="SAPBEXaggItemX 3" xfId="1529" xr:uid="{00000000-0005-0000-0000-0000EA090000}"/>
    <cellStyle name="SAPBEXaggItemX 4" xfId="1530" xr:uid="{00000000-0005-0000-0000-0000EB090000}"/>
    <cellStyle name="SAPBEXaggItemX 5" xfId="1531" xr:uid="{00000000-0005-0000-0000-0000EC090000}"/>
    <cellStyle name="SAPBEXaggItemX 6" xfId="1532" xr:uid="{00000000-0005-0000-0000-0000ED090000}"/>
    <cellStyle name="SAPBEXaggItemX 7" xfId="1533" xr:uid="{00000000-0005-0000-0000-0000EE090000}"/>
    <cellStyle name="SAPBEXaggItemX 8" xfId="1534" xr:uid="{00000000-0005-0000-0000-0000EF090000}"/>
    <cellStyle name="SAPBEXaggItemX 9" xfId="1535" xr:uid="{00000000-0005-0000-0000-0000F0090000}"/>
    <cellStyle name="SAPBEXaggItemX_valor justo.junio2010" xfId="3041" xr:uid="{00000000-0005-0000-0000-0000F1090000}"/>
    <cellStyle name="SAPBEXchaText" xfId="3" xr:uid="{00000000-0005-0000-0000-0000F2090000}"/>
    <cellStyle name="SAPBEXchaText 10" xfId="1537" xr:uid="{00000000-0005-0000-0000-0000F3090000}"/>
    <cellStyle name="SAPBEXchaText 10 2" xfId="3042" xr:uid="{00000000-0005-0000-0000-0000F4090000}"/>
    <cellStyle name="SAPBEXchaText 11" xfId="1538" xr:uid="{00000000-0005-0000-0000-0000F5090000}"/>
    <cellStyle name="SAPBEXchaText 11 2" xfId="3043" xr:uid="{00000000-0005-0000-0000-0000F6090000}"/>
    <cellStyle name="SAPBEXchaText 12" xfId="1539" xr:uid="{00000000-0005-0000-0000-0000F7090000}"/>
    <cellStyle name="SAPBEXchaText 12 2" xfId="3044" xr:uid="{00000000-0005-0000-0000-0000F8090000}"/>
    <cellStyle name="SAPBEXchaText 13" xfId="1540" xr:uid="{00000000-0005-0000-0000-0000F9090000}"/>
    <cellStyle name="SAPBEXchaText 13 2" xfId="3045" xr:uid="{00000000-0005-0000-0000-0000FA090000}"/>
    <cellStyle name="SAPBEXchaText 14" xfId="1536" xr:uid="{00000000-0005-0000-0000-0000FB090000}"/>
    <cellStyle name="SAPBEXchaText 15" xfId="3731" xr:uid="{00000000-0005-0000-0000-0000FC090000}"/>
    <cellStyle name="SAPBEXchaText 16" xfId="3766" xr:uid="{9A5A2676-E55B-4519-A624-90ECBDDD46B1}"/>
    <cellStyle name="SAPBEXchaText 2" xfId="51" xr:uid="{00000000-0005-0000-0000-0000FD090000}"/>
    <cellStyle name="SAPBEXchaText 2 2" xfId="1541" xr:uid="{00000000-0005-0000-0000-0000FE090000}"/>
    <cellStyle name="SAPBEXchaText 2 2 2" xfId="1542" xr:uid="{00000000-0005-0000-0000-0000FF090000}"/>
    <cellStyle name="SAPBEXchaText 2 2 2 2" xfId="3047" xr:uid="{00000000-0005-0000-0000-0000000A0000}"/>
    <cellStyle name="SAPBEXchaText 2 3" xfId="3046" xr:uid="{00000000-0005-0000-0000-0000010A0000}"/>
    <cellStyle name="SAPBEXchaText 2 4" xfId="3850" xr:uid="{A2F4CD7C-C91C-4193-AECD-A3A5022264F0}"/>
    <cellStyle name="SAPBEXchaText 3" xfId="1543" xr:uid="{00000000-0005-0000-0000-0000020A0000}"/>
    <cellStyle name="SAPBEXchaText 3 2" xfId="3048" xr:uid="{00000000-0005-0000-0000-0000030A0000}"/>
    <cellStyle name="SAPBEXchaText 4" xfId="1544" xr:uid="{00000000-0005-0000-0000-0000040A0000}"/>
    <cellStyle name="SAPBEXchaText 4 2" xfId="3049" xr:uid="{00000000-0005-0000-0000-0000050A0000}"/>
    <cellStyle name="SAPBEXchaText 5" xfId="1545" xr:uid="{00000000-0005-0000-0000-0000060A0000}"/>
    <cellStyle name="SAPBEXchaText 5 2" xfId="3050" xr:uid="{00000000-0005-0000-0000-0000070A0000}"/>
    <cellStyle name="SAPBEXchaText 6" xfId="1546" xr:uid="{00000000-0005-0000-0000-0000080A0000}"/>
    <cellStyle name="SAPBEXchaText 6 2" xfId="3051" xr:uid="{00000000-0005-0000-0000-0000090A0000}"/>
    <cellStyle name="SAPBEXchaText 7" xfId="1547" xr:uid="{00000000-0005-0000-0000-00000A0A0000}"/>
    <cellStyle name="SAPBEXchaText 7 2" xfId="3052" xr:uid="{00000000-0005-0000-0000-00000B0A0000}"/>
    <cellStyle name="SAPBEXchaText 8" xfId="1548" xr:uid="{00000000-0005-0000-0000-00000C0A0000}"/>
    <cellStyle name="SAPBEXchaText 8 2" xfId="3053" xr:uid="{00000000-0005-0000-0000-00000D0A0000}"/>
    <cellStyle name="SAPBEXchaText 9" xfId="1549" xr:uid="{00000000-0005-0000-0000-00000E0A0000}"/>
    <cellStyle name="SAPBEXchaText 9 2" xfId="3054" xr:uid="{00000000-0005-0000-0000-00000F0A0000}"/>
    <cellStyle name="SAPBEXchaText_gxaccion, 68" xfId="1550" xr:uid="{00000000-0005-0000-0000-0000100A0000}"/>
    <cellStyle name="SAPBEXexcBad7" xfId="1551" xr:uid="{00000000-0005-0000-0000-0000110A0000}"/>
    <cellStyle name="SAPBEXexcBad7 10" xfId="1552" xr:uid="{00000000-0005-0000-0000-0000120A0000}"/>
    <cellStyle name="SAPBEXexcBad7 10 2" xfId="3055" xr:uid="{00000000-0005-0000-0000-0000130A0000}"/>
    <cellStyle name="SAPBEXexcBad7 11" xfId="1553" xr:uid="{00000000-0005-0000-0000-0000140A0000}"/>
    <cellStyle name="SAPBEXexcBad7 11 2" xfId="3056" xr:uid="{00000000-0005-0000-0000-0000150A0000}"/>
    <cellStyle name="SAPBEXexcBad7 12" xfId="3732" xr:uid="{00000000-0005-0000-0000-0000160A0000}"/>
    <cellStyle name="SAPBEXexcBad7 13" xfId="3780" xr:uid="{69032742-4E16-4C4D-BB62-362F2E51D75D}"/>
    <cellStyle name="SAPBEXexcBad7 14" xfId="3827" xr:uid="{04F342A2-8EEE-4811-ACD8-343DCB8FCF91}"/>
    <cellStyle name="SAPBEXexcBad7 2" xfId="1554" xr:uid="{00000000-0005-0000-0000-0000170A0000}"/>
    <cellStyle name="SAPBEXexcBad7 2 2" xfId="1555" xr:uid="{00000000-0005-0000-0000-0000180A0000}"/>
    <cellStyle name="SAPBEXexcBad7 2 2 2" xfId="1556" xr:uid="{00000000-0005-0000-0000-0000190A0000}"/>
    <cellStyle name="SAPBEXexcBad7 2 2 2 2" xfId="3058" xr:uid="{00000000-0005-0000-0000-00001A0A0000}"/>
    <cellStyle name="SAPBEXexcBad7 2 3" xfId="3057" xr:uid="{00000000-0005-0000-0000-00001B0A0000}"/>
    <cellStyle name="SAPBEXexcBad7 2 4" xfId="3851" xr:uid="{9F8DF1E8-0CC7-45D7-96A7-10D867A2E4D5}"/>
    <cellStyle name="SAPBEXexcBad7 3" xfId="1557" xr:uid="{00000000-0005-0000-0000-00001C0A0000}"/>
    <cellStyle name="SAPBEXexcBad7 3 2" xfId="3059" xr:uid="{00000000-0005-0000-0000-00001D0A0000}"/>
    <cellStyle name="SAPBEXexcBad7 4" xfId="1558" xr:uid="{00000000-0005-0000-0000-00001E0A0000}"/>
    <cellStyle name="SAPBEXexcBad7 4 2" xfId="3060" xr:uid="{00000000-0005-0000-0000-00001F0A0000}"/>
    <cellStyle name="SAPBEXexcBad7 5" xfId="1559" xr:uid="{00000000-0005-0000-0000-0000200A0000}"/>
    <cellStyle name="SAPBEXexcBad7 5 2" xfId="3061" xr:uid="{00000000-0005-0000-0000-0000210A0000}"/>
    <cellStyle name="SAPBEXexcBad7 6" xfId="1560" xr:uid="{00000000-0005-0000-0000-0000220A0000}"/>
    <cellStyle name="SAPBEXexcBad7 6 2" xfId="3062" xr:uid="{00000000-0005-0000-0000-0000230A0000}"/>
    <cellStyle name="SAPBEXexcBad7 7" xfId="1561" xr:uid="{00000000-0005-0000-0000-0000240A0000}"/>
    <cellStyle name="SAPBEXexcBad7 7 2" xfId="3063" xr:uid="{00000000-0005-0000-0000-0000250A0000}"/>
    <cellStyle name="SAPBEXexcBad7 8" xfId="1562" xr:uid="{00000000-0005-0000-0000-0000260A0000}"/>
    <cellStyle name="SAPBEXexcBad7 8 2" xfId="3064" xr:uid="{00000000-0005-0000-0000-0000270A0000}"/>
    <cellStyle name="SAPBEXexcBad7 9" xfId="1563" xr:uid="{00000000-0005-0000-0000-0000280A0000}"/>
    <cellStyle name="SAPBEXexcBad7 9 2" xfId="3065" xr:uid="{00000000-0005-0000-0000-0000290A0000}"/>
    <cellStyle name="SAPBEXexcBad7_gxaccion, 68" xfId="1564" xr:uid="{00000000-0005-0000-0000-00002A0A0000}"/>
    <cellStyle name="SAPBEXexcBad8" xfId="1565" xr:uid="{00000000-0005-0000-0000-00002B0A0000}"/>
    <cellStyle name="SAPBEXexcBad8 10" xfId="1566" xr:uid="{00000000-0005-0000-0000-00002C0A0000}"/>
    <cellStyle name="SAPBEXexcBad8 10 2" xfId="3066" xr:uid="{00000000-0005-0000-0000-00002D0A0000}"/>
    <cellStyle name="SAPBEXexcBad8 11" xfId="1567" xr:uid="{00000000-0005-0000-0000-00002E0A0000}"/>
    <cellStyle name="SAPBEXexcBad8 11 2" xfId="3067" xr:uid="{00000000-0005-0000-0000-00002F0A0000}"/>
    <cellStyle name="SAPBEXexcBad8 12" xfId="3733" xr:uid="{00000000-0005-0000-0000-0000300A0000}"/>
    <cellStyle name="SAPBEXexcBad8 13" xfId="3781" xr:uid="{F3B9DF45-00FD-49F2-B51A-24D3E7BDC56A}"/>
    <cellStyle name="SAPBEXexcBad8 14" xfId="3817" xr:uid="{0153837B-EB28-451B-AEA6-DC647A2F0E92}"/>
    <cellStyle name="SAPBEXexcBad8 2" xfId="1568" xr:uid="{00000000-0005-0000-0000-0000310A0000}"/>
    <cellStyle name="SAPBEXexcBad8 2 2" xfId="1569" xr:uid="{00000000-0005-0000-0000-0000320A0000}"/>
    <cellStyle name="SAPBEXexcBad8 2 2 2" xfId="1570" xr:uid="{00000000-0005-0000-0000-0000330A0000}"/>
    <cellStyle name="SAPBEXexcBad8 2 2 2 2" xfId="3069" xr:uid="{00000000-0005-0000-0000-0000340A0000}"/>
    <cellStyle name="SAPBEXexcBad8 2 3" xfId="3068" xr:uid="{00000000-0005-0000-0000-0000350A0000}"/>
    <cellStyle name="SAPBEXexcBad8 2 4" xfId="3852" xr:uid="{139C7644-DBE8-4BFC-B3BE-BD0B18DA9984}"/>
    <cellStyle name="SAPBEXexcBad8 3" xfId="1571" xr:uid="{00000000-0005-0000-0000-0000360A0000}"/>
    <cellStyle name="SAPBEXexcBad8 3 2" xfId="3070" xr:uid="{00000000-0005-0000-0000-0000370A0000}"/>
    <cellStyle name="SAPBEXexcBad8 4" xfId="1572" xr:uid="{00000000-0005-0000-0000-0000380A0000}"/>
    <cellStyle name="SAPBEXexcBad8 4 2" xfId="3071" xr:uid="{00000000-0005-0000-0000-0000390A0000}"/>
    <cellStyle name="SAPBEXexcBad8 5" xfId="1573" xr:uid="{00000000-0005-0000-0000-00003A0A0000}"/>
    <cellStyle name="SAPBEXexcBad8 5 2" xfId="3072" xr:uid="{00000000-0005-0000-0000-00003B0A0000}"/>
    <cellStyle name="SAPBEXexcBad8 6" xfId="1574" xr:uid="{00000000-0005-0000-0000-00003C0A0000}"/>
    <cellStyle name="SAPBEXexcBad8 6 2" xfId="3073" xr:uid="{00000000-0005-0000-0000-00003D0A0000}"/>
    <cellStyle name="SAPBEXexcBad8 7" xfId="1575" xr:uid="{00000000-0005-0000-0000-00003E0A0000}"/>
    <cellStyle name="SAPBEXexcBad8 7 2" xfId="3074" xr:uid="{00000000-0005-0000-0000-00003F0A0000}"/>
    <cellStyle name="SAPBEXexcBad8 8" xfId="1576" xr:uid="{00000000-0005-0000-0000-0000400A0000}"/>
    <cellStyle name="SAPBEXexcBad8 8 2" xfId="3075" xr:uid="{00000000-0005-0000-0000-0000410A0000}"/>
    <cellStyle name="SAPBEXexcBad8 9" xfId="1577" xr:uid="{00000000-0005-0000-0000-0000420A0000}"/>
    <cellStyle name="SAPBEXexcBad8 9 2" xfId="3076" xr:uid="{00000000-0005-0000-0000-0000430A0000}"/>
    <cellStyle name="SAPBEXexcBad8_gxaccion, 68" xfId="1578" xr:uid="{00000000-0005-0000-0000-0000440A0000}"/>
    <cellStyle name="SAPBEXexcBad9" xfId="1579" xr:uid="{00000000-0005-0000-0000-0000450A0000}"/>
    <cellStyle name="SAPBEXexcBad9 10" xfId="1580" xr:uid="{00000000-0005-0000-0000-0000460A0000}"/>
    <cellStyle name="SAPBEXexcBad9 11" xfId="1581" xr:uid="{00000000-0005-0000-0000-0000470A0000}"/>
    <cellStyle name="SAPBEXexcBad9 12" xfId="3734" xr:uid="{00000000-0005-0000-0000-0000480A0000}"/>
    <cellStyle name="SAPBEXexcBad9 13" xfId="3782" xr:uid="{68682477-BB3F-4699-BEBD-C8E4119FABBE}"/>
    <cellStyle name="SAPBEXexcBad9 14" xfId="3839" xr:uid="{8B45F38F-C254-4A34-AD9D-406E9DF962E5}"/>
    <cellStyle name="SAPBEXexcBad9 2" xfId="1582" xr:uid="{00000000-0005-0000-0000-0000490A0000}"/>
    <cellStyle name="SAPBEXexcBad9 2 2" xfId="1583" xr:uid="{00000000-0005-0000-0000-00004A0A0000}"/>
    <cellStyle name="SAPBEXexcBad9 2 2 2" xfId="1584" xr:uid="{00000000-0005-0000-0000-00004B0A0000}"/>
    <cellStyle name="SAPBEXexcBad9 2 3" xfId="3853" xr:uid="{1ECE9028-7F76-4E50-BD02-14DDDD913550}"/>
    <cellStyle name="SAPBEXexcBad9 3" xfId="1585" xr:uid="{00000000-0005-0000-0000-00004C0A0000}"/>
    <cellStyle name="SAPBEXexcBad9 4" xfId="1586" xr:uid="{00000000-0005-0000-0000-00004D0A0000}"/>
    <cellStyle name="SAPBEXexcBad9 5" xfId="1587" xr:uid="{00000000-0005-0000-0000-00004E0A0000}"/>
    <cellStyle name="SAPBEXexcBad9 6" xfId="1588" xr:uid="{00000000-0005-0000-0000-00004F0A0000}"/>
    <cellStyle name="SAPBEXexcBad9 7" xfId="1589" xr:uid="{00000000-0005-0000-0000-0000500A0000}"/>
    <cellStyle name="SAPBEXexcBad9 8" xfId="1590" xr:uid="{00000000-0005-0000-0000-0000510A0000}"/>
    <cellStyle name="SAPBEXexcBad9 9" xfId="1591" xr:uid="{00000000-0005-0000-0000-0000520A0000}"/>
    <cellStyle name="SAPBEXexcBad9_gxaccion, 68" xfId="1592" xr:uid="{00000000-0005-0000-0000-0000530A0000}"/>
    <cellStyle name="SAPBEXexcCritical4" xfId="1593" xr:uid="{00000000-0005-0000-0000-0000540A0000}"/>
    <cellStyle name="SAPBEXexcCritical4 10" xfId="1594" xr:uid="{00000000-0005-0000-0000-0000550A0000}"/>
    <cellStyle name="SAPBEXexcCritical4 10 2" xfId="3077" xr:uid="{00000000-0005-0000-0000-0000560A0000}"/>
    <cellStyle name="SAPBEXexcCritical4 11" xfId="1595" xr:uid="{00000000-0005-0000-0000-0000570A0000}"/>
    <cellStyle name="SAPBEXexcCritical4 11 2" xfId="3078" xr:uid="{00000000-0005-0000-0000-0000580A0000}"/>
    <cellStyle name="SAPBEXexcCritical4 12" xfId="3735" xr:uid="{00000000-0005-0000-0000-0000590A0000}"/>
    <cellStyle name="SAPBEXexcCritical4 13" xfId="3783" xr:uid="{18F7B5C1-A2EA-419B-8737-E540B1C4A3CE}"/>
    <cellStyle name="SAPBEXexcCritical4 14" xfId="3837" xr:uid="{9AD7F911-5126-4AB7-A9E2-69E2D34DBDFB}"/>
    <cellStyle name="SAPBEXexcCritical4 2" xfId="1596" xr:uid="{00000000-0005-0000-0000-00005A0A0000}"/>
    <cellStyle name="SAPBEXexcCritical4 2 2" xfId="1597" xr:uid="{00000000-0005-0000-0000-00005B0A0000}"/>
    <cellStyle name="SAPBEXexcCritical4 2 2 2" xfId="1598" xr:uid="{00000000-0005-0000-0000-00005C0A0000}"/>
    <cellStyle name="SAPBEXexcCritical4 2 2 2 2" xfId="3080" xr:uid="{00000000-0005-0000-0000-00005D0A0000}"/>
    <cellStyle name="SAPBEXexcCritical4 2 3" xfId="3079" xr:uid="{00000000-0005-0000-0000-00005E0A0000}"/>
    <cellStyle name="SAPBEXexcCritical4 2 4" xfId="3854" xr:uid="{720B22D4-B383-43A6-8B64-CECA3B210DD0}"/>
    <cellStyle name="SAPBEXexcCritical4 3" xfId="1599" xr:uid="{00000000-0005-0000-0000-00005F0A0000}"/>
    <cellStyle name="SAPBEXexcCritical4 3 2" xfId="3081" xr:uid="{00000000-0005-0000-0000-0000600A0000}"/>
    <cellStyle name="SAPBEXexcCritical4 4" xfId="1600" xr:uid="{00000000-0005-0000-0000-0000610A0000}"/>
    <cellStyle name="SAPBEXexcCritical4 4 2" xfId="3082" xr:uid="{00000000-0005-0000-0000-0000620A0000}"/>
    <cellStyle name="SAPBEXexcCritical4 5" xfId="1601" xr:uid="{00000000-0005-0000-0000-0000630A0000}"/>
    <cellStyle name="SAPBEXexcCritical4 5 2" xfId="3083" xr:uid="{00000000-0005-0000-0000-0000640A0000}"/>
    <cellStyle name="SAPBEXexcCritical4 6" xfId="1602" xr:uid="{00000000-0005-0000-0000-0000650A0000}"/>
    <cellStyle name="SAPBEXexcCritical4 6 2" xfId="3084" xr:uid="{00000000-0005-0000-0000-0000660A0000}"/>
    <cellStyle name="SAPBEXexcCritical4 7" xfId="1603" xr:uid="{00000000-0005-0000-0000-0000670A0000}"/>
    <cellStyle name="SAPBEXexcCritical4 7 2" xfId="3085" xr:uid="{00000000-0005-0000-0000-0000680A0000}"/>
    <cellStyle name="SAPBEXexcCritical4 8" xfId="1604" xr:uid="{00000000-0005-0000-0000-0000690A0000}"/>
    <cellStyle name="SAPBEXexcCritical4 8 2" xfId="3086" xr:uid="{00000000-0005-0000-0000-00006A0A0000}"/>
    <cellStyle name="SAPBEXexcCritical4 9" xfId="1605" xr:uid="{00000000-0005-0000-0000-00006B0A0000}"/>
    <cellStyle name="SAPBEXexcCritical4 9 2" xfId="3087" xr:uid="{00000000-0005-0000-0000-00006C0A0000}"/>
    <cellStyle name="SAPBEXexcCritical4_gxaccion, 68" xfId="1606" xr:uid="{00000000-0005-0000-0000-00006D0A0000}"/>
    <cellStyle name="SAPBEXexcCritical5" xfId="1607" xr:uid="{00000000-0005-0000-0000-00006E0A0000}"/>
    <cellStyle name="SAPBEXexcCritical5 10" xfId="1608" xr:uid="{00000000-0005-0000-0000-00006F0A0000}"/>
    <cellStyle name="SAPBEXexcCritical5 10 2" xfId="3088" xr:uid="{00000000-0005-0000-0000-0000700A0000}"/>
    <cellStyle name="SAPBEXexcCritical5 11" xfId="1609" xr:uid="{00000000-0005-0000-0000-0000710A0000}"/>
    <cellStyle name="SAPBEXexcCritical5 11 2" xfId="3089" xr:uid="{00000000-0005-0000-0000-0000720A0000}"/>
    <cellStyle name="SAPBEXexcCritical5 12" xfId="3736" xr:uid="{00000000-0005-0000-0000-0000730A0000}"/>
    <cellStyle name="SAPBEXexcCritical5 13" xfId="3784" xr:uid="{AC4E800C-2729-40A5-A2BA-8AF19B401E89}"/>
    <cellStyle name="SAPBEXexcCritical5 14" xfId="3835" xr:uid="{D61304C5-E0DD-419B-BF45-EF84C3941664}"/>
    <cellStyle name="SAPBEXexcCritical5 2" xfId="1610" xr:uid="{00000000-0005-0000-0000-0000740A0000}"/>
    <cellStyle name="SAPBEXexcCritical5 2 2" xfId="1611" xr:uid="{00000000-0005-0000-0000-0000750A0000}"/>
    <cellStyle name="SAPBEXexcCritical5 2 2 2" xfId="1612" xr:uid="{00000000-0005-0000-0000-0000760A0000}"/>
    <cellStyle name="SAPBEXexcCritical5 2 2 2 2" xfId="3091" xr:uid="{00000000-0005-0000-0000-0000770A0000}"/>
    <cellStyle name="SAPBEXexcCritical5 2 3" xfId="3090" xr:uid="{00000000-0005-0000-0000-0000780A0000}"/>
    <cellStyle name="SAPBEXexcCritical5 2 4" xfId="3855" xr:uid="{D5DEC671-48D4-4F78-952B-0CB77F9F86B4}"/>
    <cellStyle name="SAPBEXexcCritical5 3" xfId="1613" xr:uid="{00000000-0005-0000-0000-0000790A0000}"/>
    <cellStyle name="SAPBEXexcCritical5 3 2" xfId="3092" xr:uid="{00000000-0005-0000-0000-00007A0A0000}"/>
    <cellStyle name="SAPBEXexcCritical5 4" xfId="1614" xr:uid="{00000000-0005-0000-0000-00007B0A0000}"/>
    <cellStyle name="SAPBEXexcCritical5 4 2" xfId="3093" xr:uid="{00000000-0005-0000-0000-00007C0A0000}"/>
    <cellStyle name="SAPBEXexcCritical5 5" xfId="1615" xr:uid="{00000000-0005-0000-0000-00007D0A0000}"/>
    <cellStyle name="SAPBEXexcCritical5 5 2" xfId="3094" xr:uid="{00000000-0005-0000-0000-00007E0A0000}"/>
    <cellStyle name="SAPBEXexcCritical5 6" xfId="1616" xr:uid="{00000000-0005-0000-0000-00007F0A0000}"/>
    <cellStyle name="SAPBEXexcCritical5 6 2" xfId="3095" xr:uid="{00000000-0005-0000-0000-0000800A0000}"/>
    <cellStyle name="SAPBEXexcCritical5 7" xfId="1617" xr:uid="{00000000-0005-0000-0000-0000810A0000}"/>
    <cellStyle name="SAPBEXexcCritical5 7 2" xfId="3096" xr:uid="{00000000-0005-0000-0000-0000820A0000}"/>
    <cellStyle name="SAPBEXexcCritical5 8" xfId="1618" xr:uid="{00000000-0005-0000-0000-0000830A0000}"/>
    <cellStyle name="SAPBEXexcCritical5 8 2" xfId="3097" xr:uid="{00000000-0005-0000-0000-0000840A0000}"/>
    <cellStyle name="SAPBEXexcCritical5 9" xfId="1619" xr:uid="{00000000-0005-0000-0000-0000850A0000}"/>
    <cellStyle name="SAPBEXexcCritical5 9 2" xfId="3098" xr:uid="{00000000-0005-0000-0000-0000860A0000}"/>
    <cellStyle name="SAPBEXexcCritical5_gxaccion, 68" xfId="1620" xr:uid="{00000000-0005-0000-0000-0000870A0000}"/>
    <cellStyle name="SAPBEXexcCritical6" xfId="1621" xr:uid="{00000000-0005-0000-0000-0000880A0000}"/>
    <cellStyle name="SAPBEXexcCritical6 10" xfId="1622" xr:uid="{00000000-0005-0000-0000-0000890A0000}"/>
    <cellStyle name="SAPBEXexcCritical6 10 2" xfId="3099" xr:uid="{00000000-0005-0000-0000-00008A0A0000}"/>
    <cellStyle name="SAPBEXexcCritical6 11" xfId="1623" xr:uid="{00000000-0005-0000-0000-00008B0A0000}"/>
    <cellStyle name="SAPBEXexcCritical6 11 2" xfId="3100" xr:uid="{00000000-0005-0000-0000-00008C0A0000}"/>
    <cellStyle name="SAPBEXexcCritical6 12" xfId="3737" xr:uid="{00000000-0005-0000-0000-00008D0A0000}"/>
    <cellStyle name="SAPBEXexcCritical6 13" xfId="3785" xr:uid="{4861810E-D9DA-43C0-97EC-F880A68216A1}"/>
    <cellStyle name="SAPBEXexcCritical6 14" xfId="3834" xr:uid="{E98AFF62-0268-47D3-A0D3-5AC09EE47731}"/>
    <cellStyle name="SAPBEXexcCritical6 2" xfId="1624" xr:uid="{00000000-0005-0000-0000-00008E0A0000}"/>
    <cellStyle name="SAPBEXexcCritical6 2 2" xfId="1625" xr:uid="{00000000-0005-0000-0000-00008F0A0000}"/>
    <cellStyle name="SAPBEXexcCritical6 2 2 2" xfId="1626" xr:uid="{00000000-0005-0000-0000-0000900A0000}"/>
    <cellStyle name="SAPBEXexcCritical6 2 2 2 2" xfId="3102" xr:uid="{00000000-0005-0000-0000-0000910A0000}"/>
    <cellStyle name="SAPBEXexcCritical6 2 3" xfId="3101" xr:uid="{00000000-0005-0000-0000-0000920A0000}"/>
    <cellStyle name="SAPBEXexcCritical6 2 4" xfId="3856" xr:uid="{C9E08D89-6B3E-44FA-907E-170A80CAE8EA}"/>
    <cellStyle name="SAPBEXexcCritical6 3" xfId="1627" xr:uid="{00000000-0005-0000-0000-0000930A0000}"/>
    <cellStyle name="SAPBEXexcCritical6 3 2" xfId="3103" xr:uid="{00000000-0005-0000-0000-0000940A0000}"/>
    <cellStyle name="SAPBEXexcCritical6 4" xfId="1628" xr:uid="{00000000-0005-0000-0000-0000950A0000}"/>
    <cellStyle name="SAPBEXexcCritical6 4 2" xfId="3104" xr:uid="{00000000-0005-0000-0000-0000960A0000}"/>
    <cellStyle name="SAPBEXexcCritical6 5" xfId="1629" xr:uid="{00000000-0005-0000-0000-0000970A0000}"/>
    <cellStyle name="SAPBEXexcCritical6 5 2" xfId="3105" xr:uid="{00000000-0005-0000-0000-0000980A0000}"/>
    <cellStyle name="SAPBEXexcCritical6 6" xfId="1630" xr:uid="{00000000-0005-0000-0000-0000990A0000}"/>
    <cellStyle name="SAPBEXexcCritical6 6 2" xfId="3106" xr:uid="{00000000-0005-0000-0000-00009A0A0000}"/>
    <cellStyle name="SAPBEXexcCritical6 7" xfId="1631" xr:uid="{00000000-0005-0000-0000-00009B0A0000}"/>
    <cellStyle name="SAPBEXexcCritical6 7 2" xfId="3107" xr:uid="{00000000-0005-0000-0000-00009C0A0000}"/>
    <cellStyle name="SAPBEXexcCritical6 8" xfId="1632" xr:uid="{00000000-0005-0000-0000-00009D0A0000}"/>
    <cellStyle name="SAPBEXexcCritical6 8 2" xfId="3108" xr:uid="{00000000-0005-0000-0000-00009E0A0000}"/>
    <cellStyle name="SAPBEXexcCritical6 9" xfId="1633" xr:uid="{00000000-0005-0000-0000-00009F0A0000}"/>
    <cellStyle name="SAPBEXexcCritical6 9 2" xfId="3109" xr:uid="{00000000-0005-0000-0000-0000A00A0000}"/>
    <cellStyle name="SAPBEXexcCritical6_gxaccion, 68" xfId="1634" xr:uid="{00000000-0005-0000-0000-0000A10A0000}"/>
    <cellStyle name="SAPBEXexcGood1" xfId="1635" xr:uid="{00000000-0005-0000-0000-0000A20A0000}"/>
    <cellStyle name="SAPBEXexcGood1 10" xfId="1636" xr:uid="{00000000-0005-0000-0000-0000A30A0000}"/>
    <cellStyle name="SAPBEXexcGood1 10 2" xfId="3110" xr:uid="{00000000-0005-0000-0000-0000A40A0000}"/>
    <cellStyle name="SAPBEXexcGood1 11" xfId="1637" xr:uid="{00000000-0005-0000-0000-0000A50A0000}"/>
    <cellStyle name="SAPBEXexcGood1 11 2" xfId="3111" xr:uid="{00000000-0005-0000-0000-0000A60A0000}"/>
    <cellStyle name="SAPBEXexcGood1 12" xfId="3738" xr:uid="{00000000-0005-0000-0000-0000A70A0000}"/>
    <cellStyle name="SAPBEXexcGood1 13" xfId="3786" xr:uid="{C3D8ACDC-DE1E-4390-B87F-3358A1CA4D1B}"/>
    <cellStyle name="SAPBEXexcGood1 14" xfId="3833" xr:uid="{8A01F96E-E223-42F4-98C6-58216C9DB504}"/>
    <cellStyle name="SAPBEXexcGood1 2" xfId="1638" xr:uid="{00000000-0005-0000-0000-0000A80A0000}"/>
    <cellStyle name="SAPBEXexcGood1 2 2" xfId="1639" xr:uid="{00000000-0005-0000-0000-0000A90A0000}"/>
    <cellStyle name="SAPBEXexcGood1 2 2 2" xfId="1640" xr:uid="{00000000-0005-0000-0000-0000AA0A0000}"/>
    <cellStyle name="SAPBEXexcGood1 2 2 2 2" xfId="3113" xr:uid="{00000000-0005-0000-0000-0000AB0A0000}"/>
    <cellStyle name="SAPBEXexcGood1 2 3" xfId="3112" xr:uid="{00000000-0005-0000-0000-0000AC0A0000}"/>
    <cellStyle name="SAPBEXexcGood1 2 4" xfId="3857" xr:uid="{4CEA0A7E-2CFD-4C33-886D-FC4CBD93E99E}"/>
    <cellStyle name="SAPBEXexcGood1 3" xfId="1641" xr:uid="{00000000-0005-0000-0000-0000AD0A0000}"/>
    <cellStyle name="SAPBEXexcGood1 3 2" xfId="3114" xr:uid="{00000000-0005-0000-0000-0000AE0A0000}"/>
    <cellStyle name="SAPBEXexcGood1 4" xfId="1642" xr:uid="{00000000-0005-0000-0000-0000AF0A0000}"/>
    <cellStyle name="SAPBEXexcGood1 4 2" xfId="3115" xr:uid="{00000000-0005-0000-0000-0000B00A0000}"/>
    <cellStyle name="SAPBEXexcGood1 5" xfId="1643" xr:uid="{00000000-0005-0000-0000-0000B10A0000}"/>
    <cellStyle name="SAPBEXexcGood1 5 2" xfId="3116" xr:uid="{00000000-0005-0000-0000-0000B20A0000}"/>
    <cellStyle name="SAPBEXexcGood1 6" xfId="1644" xr:uid="{00000000-0005-0000-0000-0000B30A0000}"/>
    <cellStyle name="SAPBEXexcGood1 6 2" xfId="3117" xr:uid="{00000000-0005-0000-0000-0000B40A0000}"/>
    <cellStyle name="SAPBEXexcGood1 7" xfId="1645" xr:uid="{00000000-0005-0000-0000-0000B50A0000}"/>
    <cellStyle name="SAPBEXexcGood1 7 2" xfId="3118" xr:uid="{00000000-0005-0000-0000-0000B60A0000}"/>
    <cellStyle name="SAPBEXexcGood1 8" xfId="1646" xr:uid="{00000000-0005-0000-0000-0000B70A0000}"/>
    <cellStyle name="SAPBEXexcGood1 8 2" xfId="3119" xr:uid="{00000000-0005-0000-0000-0000B80A0000}"/>
    <cellStyle name="SAPBEXexcGood1 9" xfId="1647" xr:uid="{00000000-0005-0000-0000-0000B90A0000}"/>
    <cellStyle name="SAPBEXexcGood1 9 2" xfId="3120" xr:uid="{00000000-0005-0000-0000-0000BA0A0000}"/>
    <cellStyle name="SAPBEXexcGood1_gxaccion, 68" xfId="1648" xr:uid="{00000000-0005-0000-0000-0000BB0A0000}"/>
    <cellStyle name="SAPBEXexcGood2" xfId="1649" xr:uid="{00000000-0005-0000-0000-0000BC0A0000}"/>
    <cellStyle name="SAPBEXexcGood2 10" xfId="1650" xr:uid="{00000000-0005-0000-0000-0000BD0A0000}"/>
    <cellStyle name="SAPBEXexcGood2 10 2" xfId="3121" xr:uid="{00000000-0005-0000-0000-0000BE0A0000}"/>
    <cellStyle name="SAPBEXexcGood2 11" xfId="1651" xr:uid="{00000000-0005-0000-0000-0000BF0A0000}"/>
    <cellStyle name="SAPBEXexcGood2 11 2" xfId="3122" xr:uid="{00000000-0005-0000-0000-0000C00A0000}"/>
    <cellStyle name="SAPBEXexcGood2 12" xfId="3739" xr:uid="{00000000-0005-0000-0000-0000C10A0000}"/>
    <cellStyle name="SAPBEXexcGood2 13" xfId="3787" xr:uid="{06DA7D13-0CA0-4856-B08B-ECDF2AA9E36E}"/>
    <cellStyle name="SAPBEXexcGood2 14" xfId="3826" xr:uid="{7C32EBBC-6174-48DD-89AC-639B10D2DED5}"/>
    <cellStyle name="SAPBEXexcGood2 2" xfId="1652" xr:uid="{00000000-0005-0000-0000-0000C20A0000}"/>
    <cellStyle name="SAPBEXexcGood2 2 2" xfId="1653" xr:uid="{00000000-0005-0000-0000-0000C30A0000}"/>
    <cellStyle name="SAPBEXexcGood2 2 2 2" xfId="1654" xr:uid="{00000000-0005-0000-0000-0000C40A0000}"/>
    <cellStyle name="SAPBEXexcGood2 2 2 2 2" xfId="3124" xr:uid="{00000000-0005-0000-0000-0000C50A0000}"/>
    <cellStyle name="SAPBEXexcGood2 2 3" xfId="3123" xr:uid="{00000000-0005-0000-0000-0000C60A0000}"/>
    <cellStyle name="SAPBEXexcGood2 2 4" xfId="3858" xr:uid="{E9E6A527-C07C-492D-8B7C-8296ACC943CA}"/>
    <cellStyle name="SAPBEXexcGood2 3" xfId="1655" xr:uid="{00000000-0005-0000-0000-0000C70A0000}"/>
    <cellStyle name="SAPBEXexcGood2 3 2" xfId="3125" xr:uid="{00000000-0005-0000-0000-0000C80A0000}"/>
    <cellStyle name="SAPBEXexcGood2 4" xfId="1656" xr:uid="{00000000-0005-0000-0000-0000C90A0000}"/>
    <cellStyle name="SAPBEXexcGood2 4 2" xfId="3126" xr:uid="{00000000-0005-0000-0000-0000CA0A0000}"/>
    <cellStyle name="SAPBEXexcGood2 5" xfId="1657" xr:uid="{00000000-0005-0000-0000-0000CB0A0000}"/>
    <cellStyle name="SAPBEXexcGood2 5 2" xfId="3127" xr:uid="{00000000-0005-0000-0000-0000CC0A0000}"/>
    <cellStyle name="SAPBEXexcGood2 6" xfId="1658" xr:uid="{00000000-0005-0000-0000-0000CD0A0000}"/>
    <cellStyle name="SAPBEXexcGood2 6 2" xfId="3128" xr:uid="{00000000-0005-0000-0000-0000CE0A0000}"/>
    <cellStyle name="SAPBEXexcGood2 7" xfId="1659" xr:uid="{00000000-0005-0000-0000-0000CF0A0000}"/>
    <cellStyle name="SAPBEXexcGood2 7 2" xfId="3129" xr:uid="{00000000-0005-0000-0000-0000D00A0000}"/>
    <cellStyle name="SAPBEXexcGood2 8" xfId="1660" xr:uid="{00000000-0005-0000-0000-0000D10A0000}"/>
    <cellStyle name="SAPBEXexcGood2 8 2" xfId="3130" xr:uid="{00000000-0005-0000-0000-0000D20A0000}"/>
    <cellStyle name="SAPBEXexcGood2 9" xfId="1661" xr:uid="{00000000-0005-0000-0000-0000D30A0000}"/>
    <cellStyle name="SAPBEXexcGood2 9 2" xfId="3131" xr:uid="{00000000-0005-0000-0000-0000D40A0000}"/>
    <cellStyle name="SAPBEXexcGood2_gxaccion, 68" xfId="1662" xr:uid="{00000000-0005-0000-0000-0000D50A0000}"/>
    <cellStyle name="SAPBEXexcGood3" xfId="1663" xr:uid="{00000000-0005-0000-0000-0000D60A0000}"/>
    <cellStyle name="SAPBEXexcGood3 10" xfId="1664" xr:uid="{00000000-0005-0000-0000-0000D70A0000}"/>
    <cellStyle name="SAPBEXexcGood3 10 2" xfId="3132" xr:uid="{00000000-0005-0000-0000-0000D80A0000}"/>
    <cellStyle name="SAPBEXexcGood3 11" xfId="1665" xr:uid="{00000000-0005-0000-0000-0000D90A0000}"/>
    <cellStyle name="SAPBEXexcGood3 11 2" xfId="3133" xr:uid="{00000000-0005-0000-0000-0000DA0A0000}"/>
    <cellStyle name="SAPBEXexcGood3 12" xfId="3740" xr:uid="{00000000-0005-0000-0000-0000DB0A0000}"/>
    <cellStyle name="SAPBEXexcGood3 13" xfId="3788" xr:uid="{DF7EB6EC-0E92-4209-B471-FB9C99976637}"/>
    <cellStyle name="SAPBEXexcGood3 14" xfId="3832" xr:uid="{AC3A5704-B381-4937-89D8-1C8660E3B2AD}"/>
    <cellStyle name="SAPBEXexcGood3 2" xfId="1666" xr:uid="{00000000-0005-0000-0000-0000DC0A0000}"/>
    <cellStyle name="SAPBEXexcGood3 2 2" xfId="1667" xr:uid="{00000000-0005-0000-0000-0000DD0A0000}"/>
    <cellStyle name="SAPBEXexcGood3 2 2 2" xfId="1668" xr:uid="{00000000-0005-0000-0000-0000DE0A0000}"/>
    <cellStyle name="SAPBEXexcGood3 2 2 2 2" xfId="3135" xr:uid="{00000000-0005-0000-0000-0000DF0A0000}"/>
    <cellStyle name="SAPBEXexcGood3 2 3" xfId="3134" xr:uid="{00000000-0005-0000-0000-0000E00A0000}"/>
    <cellStyle name="SAPBEXexcGood3 2 4" xfId="3859" xr:uid="{66F9E7D0-2F93-4689-8F74-176B785352B1}"/>
    <cellStyle name="SAPBEXexcGood3 3" xfId="1669" xr:uid="{00000000-0005-0000-0000-0000E10A0000}"/>
    <cellStyle name="SAPBEXexcGood3 3 2" xfId="3136" xr:uid="{00000000-0005-0000-0000-0000E20A0000}"/>
    <cellStyle name="SAPBEXexcGood3 4" xfId="1670" xr:uid="{00000000-0005-0000-0000-0000E30A0000}"/>
    <cellStyle name="SAPBEXexcGood3 4 2" xfId="3137" xr:uid="{00000000-0005-0000-0000-0000E40A0000}"/>
    <cellStyle name="SAPBEXexcGood3 5" xfId="1671" xr:uid="{00000000-0005-0000-0000-0000E50A0000}"/>
    <cellStyle name="SAPBEXexcGood3 5 2" xfId="3138" xr:uid="{00000000-0005-0000-0000-0000E60A0000}"/>
    <cellStyle name="SAPBEXexcGood3 6" xfId="1672" xr:uid="{00000000-0005-0000-0000-0000E70A0000}"/>
    <cellStyle name="SAPBEXexcGood3 6 2" xfId="3139" xr:uid="{00000000-0005-0000-0000-0000E80A0000}"/>
    <cellStyle name="SAPBEXexcGood3 7" xfId="1673" xr:uid="{00000000-0005-0000-0000-0000E90A0000}"/>
    <cellStyle name="SAPBEXexcGood3 7 2" xfId="3140" xr:uid="{00000000-0005-0000-0000-0000EA0A0000}"/>
    <cellStyle name="SAPBEXexcGood3 8" xfId="1674" xr:uid="{00000000-0005-0000-0000-0000EB0A0000}"/>
    <cellStyle name="SAPBEXexcGood3 8 2" xfId="3141" xr:uid="{00000000-0005-0000-0000-0000EC0A0000}"/>
    <cellStyle name="SAPBEXexcGood3 9" xfId="1675" xr:uid="{00000000-0005-0000-0000-0000ED0A0000}"/>
    <cellStyle name="SAPBEXexcGood3 9 2" xfId="3142" xr:uid="{00000000-0005-0000-0000-0000EE0A0000}"/>
    <cellStyle name="SAPBEXexcGood3_gxaccion, 68" xfId="1676" xr:uid="{00000000-0005-0000-0000-0000EF0A0000}"/>
    <cellStyle name="SAPBEXfilterDrill" xfId="1677" xr:uid="{00000000-0005-0000-0000-0000F00A0000}"/>
    <cellStyle name="SAPBEXfilterDrill 10" xfId="1678" xr:uid="{00000000-0005-0000-0000-0000F10A0000}"/>
    <cellStyle name="SAPBEXfilterDrill 11" xfId="1679" xr:uid="{00000000-0005-0000-0000-0000F20A0000}"/>
    <cellStyle name="SAPBEXfilterDrill 12" xfId="3741" xr:uid="{00000000-0005-0000-0000-0000F30A0000}"/>
    <cellStyle name="SAPBEXfilterDrill 13" xfId="3789" xr:uid="{2E955904-B551-4E06-A8B0-2F9181E72273}"/>
    <cellStyle name="SAPBEXfilterDrill 2" xfId="1680" xr:uid="{00000000-0005-0000-0000-0000F40A0000}"/>
    <cellStyle name="SAPBEXfilterDrill 2 2" xfId="1681" xr:uid="{00000000-0005-0000-0000-0000F50A0000}"/>
    <cellStyle name="SAPBEXfilterDrill 2 2 2" xfId="1682" xr:uid="{00000000-0005-0000-0000-0000F60A0000}"/>
    <cellStyle name="SAPBEXfilterDrill 2 3" xfId="3860" xr:uid="{0488C8C0-BD32-45FD-A4D6-7B066F615934}"/>
    <cellStyle name="SAPBEXfilterDrill 3" xfId="1683" xr:uid="{00000000-0005-0000-0000-0000F70A0000}"/>
    <cellStyle name="SAPBEXfilterDrill 4" xfId="1684" xr:uid="{00000000-0005-0000-0000-0000F80A0000}"/>
    <cellStyle name="SAPBEXfilterDrill 5" xfId="1685" xr:uid="{00000000-0005-0000-0000-0000F90A0000}"/>
    <cellStyle name="SAPBEXfilterDrill 6" xfId="1686" xr:uid="{00000000-0005-0000-0000-0000FA0A0000}"/>
    <cellStyle name="SAPBEXfilterDrill 7" xfId="1687" xr:uid="{00000000-0005-0000-0000-0000FB0A0000}"/>
    <cellStyle name="SAPBEXfilterDrill 8" xfId="1688" xr:uid="{00000000-0005-0000-0000-0000FC0A0000}"/>
    <cellStyle name="SAPBEXfilterDrill 9" xfId="1689" xr:uid="{00000000-0005-0000-0000-0000FD0A0000}"/>
    <cellStyle name="SAPBEXfilterDrill_gxaccion, 68" xfId="1690" xr:uid="{00000000-0005-0000-0000-0000FE0A0000}"/>
    <cellStyle name="SAPBEXfilterItem" xfId="1691" xr:uid="{00000000-0005-0000-0000-0000FF0A0000}"/>
    <cellStyle name="SAPBEXfilterItem 10" xfId="1692" xr:uid="{00000000-0005-0000-0000-0000000B0000}"/>
    <cellStyle name="SAPBEXfilterItem 11" xfId="1693" xr:uid="{00000000-0005-0000-0000-0000010B0000}"/>
    <cellStyle name="SAPBEXfilterItem 12" xfId="3742" xr:uid="{00000000-0005-0000-0000-0000020B0000}"/>
    <cellStyle name="SAPBEXfilterItem 13" xfId="3790" xr:uid="{D8C7832B-A6CB-4F03-BAF9-76408403D245}"/>
    <cellStyle name="SAPBEXfilterItem 2" xfId="1694" xr:uid="{00000000-0005-0000-0000-0000030B0000}"/>
    <cellStyle name="SAPBEXfilterItem 2 2" xfId="1695" xr:uid="{00000000-0005-0000-0000-0000040B0000}"/>
    <cellStyle name="SAPBEXfilterItem 2 2 2" xfId="1696" xr:uid="{00000000-0005-0000-0000-0000050B0000}"/>
    <cellStyle name="SAPBEXfilterItem 2 3" xfId="3861" xr:uid="{804846B5-B2D4-4DEA-A403-CFE4E0C9CEEB}"/>
    <cellStyle name="SAPBEXfilterItem 3" xfId="1697" xr:uid="{00000000-0005-0000-0000-0000060B0000}"/>
    <cellStyle name="SAPBEXfilterItem 4" xfId="1698" xr:uid="{00000000-0005-0000-0000-0000070B0000}"/>
    <cellStyle name="SAPBEXfilterItem 5" xfId="1699" xr:uid="{00000000-0005-0000-0000-0000080B0000}"/>
    <cellStyle name="SAPBEXfilterItem 6" xfId="1700" xr:uid="{00000000-0005-0000-0000-0000090B0000}"/>
    <cellStyle name="SAPBEXfilterItem 7" xfId="1701" xr:uid="{00000000-0005-0000-0000-00000A0B0000}"/>
    <cellStyle name="SAPBEXfilterItem 8" xfId="1702" xr:uid="{00000000-0005-0000-0000-00000B0B0000}"/>
    <cellStyle name="SAPBEXfilterItem 9" xfId="1703" xr:uid="{00000000-0005-0000-0000-00000C0B0000}"/>
    <cellStyle name="SAPBEXfilterText" xfId="1704" xr:uid="{00000000-0005-0000-0000-00000D0B0000}"/>
    <cellStyle name="SAPBEXfilterText 10" xfId="1705" xr:uid="{00000000-0005-0000-0000-00000E0B0000}"/>
    <cellStyle name="SAPBEXfilterText 11" xfId="1706" xr:uid="{00000000-0005-0000-0000-00000F0B0000}"/>
    <cellStyle name="SAPBEXfilterText 12" xfId="3743" xr:uid="{00000000-0005-0000-0000-0000100B0000}"/>
    <cellStyle name="SAPBEXfilterText 13" xfId="3791" xr:uid="{C240B766-0132-4BC9-81CD-280EA32C964E}"/>
    <cellStyle name="SAPBEXfilterText 2" xfId="1707" xr:uid="{00000000-0005-0000-0000-0000110B0000}"/>
    <cellStyle name="SAPBEXfilterText 2 2" xfId="1708" xr:uid="{00000000-0005-0000-0000-0000120B0000}"/>
    <cellStyle name="SAPBEXfilterText 2 2 2" xfId="1709" xr:uid="{00000000-0005-0000-0000-0000130B0000}"/>
    <cellStyle name="SAPBEXfilterText 2 3" xfId="3862" xr:uid="{33B1BEAE-17AB-489E-8806-0A480EB677C3}"/>
    <cellStyle name="SAPBEXfilterText 3" xfId="1710" xr:uid="{00000000-0005-0000-0000-0000140B0000}"/>
    <cellStyle name="SAPBEXfilterText 4" xfId="1711" xr:uid="{00000000-0005-0000-0000-0000150B0000}"/>
    <cellStyle name="SAPBEXfilterText 5" xfId="1712" xr:uid="{00000000-0005-0000-0000-0000160B0000}"/>
    <cellStyle name="SAPBEXfilterText 6" xfId="1713" xr:uid="{00000000-0005-0000-0000-0000170B0000}"/>
    <cellStyle name="SAPBEXfilterText 7" xfId="1714" xr:uid="{00000000-0005-0000-0000-0000180B0000}"/>
    <cellStyle name="SAPBEXfilterText 8" xfId="1715" xr:uid="{00000000-0005-0000-0000-0000190B0000}"/>
    <cellStyle name="SAPBEXfilterText 9" xfId="1716" xr:uid="{00000000-0005-0000-0000-00001A0B0000}"/>
    <cellStyle name="SAPBEXformats" xfId="1717" xr:uid="{00000000-0005-0000-0000-00001B0B0000}"/>
    <cellStyle name="SAPBEXformats 10" xfId="1718" xr:uid="{00000000-0005-0000-0000-00001C0B0000}"/>
    <cellStyle name="SAPBEXformats 10 2" xfId="3143" xr:uid="{00000000-0005-0000-0000-00001D0B0000}"/>
    <cellStyle name="SAPBEXformats 11" xfId="1719" xr:uid="{00000000-0005-0000-0000-00001E0B0000}"/>
    <cellStyle name="SAPBEXformats 11 2" xfId="3144" xr:uid="{00000000-0005-0000-0000-00001F0B0000}"/>
    <cellStyle name="SAPBEXformats 12" xfId="3744" xr:uid="{00000000-0005-0000-0000-0000200B0000}"/>
    <cellStyle name="SAPBEXformats 13" xfId="3792" xr:uid="{A31097B4-A7C5-40D7-9E4A-0B523DEE7ED8}"/>
    <cellStyle name="SAPBEXformats 14" xfId="3824" xr:uid="{D294A77A-18D6-4882-B439-C41831F8799B}"/>
    <cellStyle name="SAPBEXformats 2" xfId="1720" xr:uid="{00000000-0005-0000-0000-0000210B0000}"/>
    <cellStyle name="SAPBEXformats 2 2" xfId="1721" xr:uid="{00000000-0005-0000-0000-0000220B0000}"/>
    <cellStyle name="SAPBEXformats 2 2 2" xfId="1722" xr:uid="{00000000-0005-0000-0000-0000230B0000}"/>
    <cellStyle name="SAPBEXformats 2 2 2 2" xfId="3146" xr:uid="{00000000-0005-0000-0000-0000240B0000}"/>
    <cellStyle name="SAPBEXformats 2 3" xfId="3145" xr:uid="{00000000-0005-0000-0000-0000250B0000}"/>
    <cellStyle name="SAPBEXformats 2 4" xfId="3863" xr:uid="{FAD70143-3EF1-42E8-AF46-6F5DC2A02B04}"/>
    <cellStyle name="SAPBEXformats 3" xfId="1723" xr:uid="{00000000-0005-0000-0000-0000260B0000}"/>
    <cellStyle name="SAPBEXformats 3 2" xfId="3147" xr:uid="{00000000-0005-0000-0000-0000270B0000}"/>
    <cellStyle name="SAPBEXformats 4" xfId="1724" xr:uid="{00000000-0005-0000-0000-0000280B0000}"/>
    <cellStyle name="SAPBEXformats 4 2" xfId="3148" xr:uid="{00000000-0005-0000-0000-0000290B0000}"/>
    <cellStyle name="SAPBEXformats 5" xfId="1725" xr:uid="{00000000-0005-0000-0000-00002A0B0000}"/>
    <cellStyle name="SAPBEXformats 5 2" xfId="3149" xr:uid="{00000000-0005-0000-0000-00002B0B0000}"/>
    <cellStyle name="SAPBEXformats 6" xfId="1726" xr:uid="{00000000-0005-0000-0000-00002C0B0000}"/>
    <cellStyle name="SAPBEXformats 6 2" xfId="3150" xr:uid="{00000000-0005-0000-0000-00002D0B0000}"/>
    <cellStyle name="SAPBEXformats 7" xfId="1727" xr:uid="{00000000-0005-0000-0000-00002E0B0000}"/>
    <cellStyle name="SAPBEXformats 7 2" xfId="3151" xr:uid="{00000000-0005-0000-0000-00002F0B0000}"/>
    <cellStyle name="SAPBEXformats 8" xfId="1728" xr:uid="{00000000-0005-0000-0000-0000300B0000}"/>
    <cellStyle name="SAPBEXformats 8 2" xfId="3152" xr:uid="{00000000-0005-0000-0000-0000310B0000}"/>
    <cellStyle name="SAPBEXformats 9" xfId="1729" xr:uid="{00000000-0005-0000-0000-0000320B0000}"/>
    <cellStyle name="SAPBEXformats 9 2" xfId="3153" xr:uid="{00000000-0005-0000-0000-0000330B0000}"/>
    <cellStyle name="SAPBEXformats_gxaccion, 68" xfId="1730" xr:uid="{00000000-0005-0000-0000-0000340B0000}"/>
    <cellStyle name="SAPBEXheaderItem" xfId="1731" xr:uid="{00000000-0005-0000-0000-0000350B0000}"/>
    <cellStyle name="SAPBEXheaderItem 10" xfId="1732" xr:uid="{00000000-0005-0000-0000-0000360B0000}"/>
    <cellStyle name="SAPBEXheaderItem 11" xfId="1733" xr:uid="{00000000-0005-0000-0000-0000370B0000}"/>
    <cellStyle name="SAPBEXheaderItem 12" xfId="3745" xr:uid="{00000000-0005-0000-0000-0000380B0000}"/>
    <cellStyle name="SAPBEXheaderItem 13" xfId="3793" xr:uid="{F50318F1-4890-4C04-A97B-E28BB60EDBCC}"/>
    <cellStyle name="SAPBEXheaderItem 2" xfId="1734" xr:uid="{00000000-0005-0000-0000-0000390B0000}"/>
    <cellStyle name="SAPBEXheaderItem 2 2" xfId="1735" xr:uid="{00000000-0005-0000-0000-00003A0B0000}"/>
    <cellStyle name="SAPBEXheaderItem 2 2 2" xfId="1736" xr:uid="{00000000-0005-0000-0000-00003B0B0000}"/>
    <cellStyle name="SAPBEXheaderItem 2 3" xfId="3864" xr:uid="{580C4021-3954-44E3-B8BF-BE9606F41E42}"/>
    <cellStyle name="SAPBEXheaderItem 3" xfId="1737" xr:uid="{00000000-0005-0000-0000-00003C0B0000}"/>
    <cellStyle name="SAPBEXheaderItem 4" xfId="1738" xr:uid="{00000000-0005-0000-0000-00003D0B0000}"/>
    <cellStyle name="SAPBEXheaderItem 5" xfId="1739" xr:uid="{00000000-0005-0000-0000-00003E0B0000}"/>
    <cellStyle name="SAPBEXheaderItem 6" xfId="1740" xr:uid="{00000000-0005-0000-0000-00003F0B0000}"/>
    <cellStyle name="SAPBEXheaderItem 7" xfId="1741" xr:uid="{00000000-0005-0000-0000-0000400B0000}"/>
    <cellStyle name="SAPBEXheaderItem 8" xfId="1742" xr:uid="{00000000-0005-0000-0000-0000410B0000}"/>
    <cellStyle name="SAPBEXheaderItem 9" xfId="1743" xr:uid="{00000000-0005-0000-0000-0000420B0000}"/>
    <cellStyle name="SAPBEXheaderItem_gxaccion, 68" xfId="1744" xr:uid="{00000000-0005-0000-0000-0000430B0000}"/>
    <cellStyle name="SAPBEXheaderText" xfId="1745" xr:uid="{00000000-0005-0000-0000-0000440B0000}"/>
    <cellStyle name="SAPBEXheaderText 10" xfId="1746" xr:uid="{00000000-0005-0000-0000-0000450B0000}"/>
    <cellStyle name="SAPBEXheaderText 11" xfId="1747" xr:uid="{00000000-0005-0000-0000-0000460B0000}"/>
    <cellStyle name="SAPBEXheaderText 12" xfId="3746" xr:uid="{00000000-0005-0000-0000-0000470B0000}"/>
    <cellStyle name="SAPBEXheaderText 13" xfId="3794" xr:uid="{57A91451-0CCF-42B6-B5E3-1129C91EA809}"/>
    <cellStyle name="SAPBEXheaderText 2" xfId="1748" xr:uid="{00000000-0005-0000-0000-0000480B0000}"/>
    <cellStyle name="SAPBEXheaderText 2 2" xfId="1749" xr:uid="{00000000-0005-0000-0000-0000490B0000}"/>
    <cellStyle name="SAPBEXheaderText 2 2 2" xfId="1750" xr:uid="{00000000-0005-0000-0000-00004A0B0000}"/>
    <cellStyle name="SAPBEXheaderText 2 3" xfId="3865" xr:uid="{7ABBA912-AC16-4032-AE5C-FC9210A3D7F6}"/>
    <cellStyle name="SAPBEXheaderText 3" xfId="1751" xr:uid="{00000000-0005-0000-0000-00004B0B0000}"/>
    <cellStyle name="SAPBEXheaderText 4" xfId="1752" xr:uid="{00000000-0005-0000-0000-00004C0B0000}"/>
    <cellStyle name="SAPBEXheaderText 5" xfId="1753" xr:uid="{00000000-0005-0000-0000-00004D0B0000}"/>
    <cellStyle name="SAPBEXheaderText 6" xfId="1754" xr:uid="{00000000-0005-0000-0000-00004E0B0000}"/>
    <cellStyle name="SAPBEXheaderText 7" xfId="1755" xr:uid="{00000000-0005-0000-0000-00004F0B0000}"/>
    <cellStyle name="SAPBEXheaderText 8" xfId="1756" xr:uid="{00000000-0005-0000-0000-0000500B0000}"/>
    <cellStyle name="SAPBEXheaderText 9" xfId="1757" xr:uid="{00000000-0005-0000-0000-0000510B0000}"/>
    <cellStyle name="SAPBEXheaderText_gxaccion, 68" xfId="1758" xr:uid="{00000000-0005-0000-0000-0000520B0000}"/>
    <cellStyle name="SAPBEXHLevel0" xfId="5" xr:uid="{00000000-0005-0000-0000-0000530B0000}"/>
    <cellStyle name="SAPBEXHLevel0 10" xfId="1760" xr:uid="{00000000-0005-0000-0000-0000540B0000}"/>
    <cellStyle name="SAPBEXHLevel0 10 2" xfId="3154" xr:uid="{00000000-0005-0000-0000-0000550B0000}"/>
    <cellStyle name="SAPBEXHLevel0 11" xfId="1761" xr:uid="{00000000-0005-0000-0000-0000560B0000}"/>
    <cellStyle name="SAPBEXHLevel0 11 2" xfId="3155" xr:uid="{00000000-0005-0000-0000-0000570B0000}"/>
    <cellStyle name="SAPBEXHLevel0 12" xfId="1762" xr:uid="{00000000-0005-0000-0000-0000580B0000}"/>
    <cellStyle name="SAPBEXHLevel0 12 2" xfId="3156" xr:uid="{00000000-0005-0000-0000-0000590B0000}"/>
    <cellStyle name="SAPBEXHLevel0 13" xfId="1763" xr:uid="{00000000-0005-0000-0000-00005A0B0000}"/>
    <cellStyle name="SAPBEXHLevel0 13 2" xfId="3157" xr:uid="{00000000-0005-0000-0000-00005B0B0000}"/>
    <cellStyle name="SAPBEXHLevel0 14" xfId="1759" xr:uid="{00000000-0005-0000-0000-00005C0B0000}"/>
    <cellStyle name="SAPBEXHLevel0 15" xfId="3747" xr:uid="{00000000-0005-0000-0000-00005D0B0000}"/>
    <cellStyle name="SAPBEXHLevel0 16" xfId="3768" xr:uid="{B50FAE8E-9EA3-4006-8468-66717AF68E0E}"/>
    <cellStyle name="SAPBEXHLevel0 17" xfId="3822" xr:uid="{2BCE2734-6910-49C9-9164-12E14856BA71}"/>
    <cellStyle name="SAPBEXHLevel0 2" xfId="53" xr:uid="{00000000-0005-0000-0000-00005E0B0000}"/>
    <cellStyle name="SAPBEXHLevel0 2 2" xfId="1764" xr:uid="{00000000-0005-0000-0000-00005F0B0000}"/>
    <cellStyle name="SAPBEXHLevel0 2 2 2" xfId="1765" xr:uid="{00000000-0005-0000-0000-0000600B0000}"/>
    <cellStyle name="SAPBEXHLevel0 2 2 2 2" xfId="3159" xr:uid="{00000000-0005-0000-0000-0000610B0000}"/>
    <cellStyle name="SAPBEXHLevel0 2 3" xfId="3158" xr:uid="{00000000-0005-0000-0000-0000620B0000}"/>
    <cellStyle name="SAPBEXHLevel0 2 4" xfId="3866" xr:uid="{DC84C856-2AC1-4ADB-A7D7-CA1979A398E0}"/>
    <cellStyle name="SAPBEXHLevel0 3" xfId="1766" xr:uid="{00000000-0005-0000-0000-0000630B0000}"/>
    <cellStyle name="SAPBEXHLevel0 3 2" xfId="3160" xr:uid="{00000000-0005-0000-0000-0000640B0000}"/>
    <cellStyle name="SAPBEXHLevel0 4" xfId="1767" xr:uid="{00000000-0005-0000-0000-0000650B0000}"/>
    <cellStyle name="SAPBEXHLevel0 4 2" xfId="3161" xr:uid="{00000000-0005-0000-0000-0000660B0000}"/>
    <cellStyle name="SAPBEXHLevel0 5" xfId="1768" xr:uid="{00000000-0005-0000-0000-0000670B0000}"/>
    <cellStyle name="SAPBEXHLevel0 5 2" xfId="3162" xr:uid="{00000000-0005-0000-0000-0000680B0000}"/>
    <cellStyle name="SAPBEXHLevel0 6" xfId="1769" xr:uid="{00000000-0005-0000-0000-0000690B0000}"/>
    <cellStyle name="SAPBEXHLevel0 6 2" xfId="3163" xr:uid="{00000000-0005-0000-0000-00006A0B0000}"/>
    <cellStyle name="SAPBEXHLevel0 7" xfId="1770" xr:uid="{00000000-0005-0000-0000-00006B0B0000}"/>
    <cellStyle name="SAPBEXHLevel0 7 2" xfId="3164" xr:uid="{00000000-0005-0000-0000-00006C0B0000}"/>
    <cellStyle name="SAPBEXHLevel0 8" xfId="1771" xr:uid="{00000000-0005-0000-0000-00006D0B0000}"/>
    <cellStyle name="SAPBEXHLevel0 8 2" xfId="3165" xr:uid="{00000000-0005-0000-0000-00006E0B0000}"/>
    <cellStyle name="SAPBEXHLevel0 9" xfId="1772" xr:uid="{00000000-0005-0000-0000-00006F0B0000}"/>
    <cellStyle name="SAPBEXHLevel0 9 2" xfId="3166" xr:uid="{00000000-0005-0000-0000-0000700B0000}"/>
    <cellStyle name="SAPBEXHLevel0_gxaccion, 68" xfId="1773" xr:uid="{00000000-0005-0000-0000-0000710B0000}"/>
    <cellStyle name="SAPBEXHLevel0X" xfId="1774" xr:uid="{00000000-0005-0000-0000-0000720B0000}"/>
    <cellStyle name="SAPBEXHLevel0X 10" xfId="1775" xr:uid="{00000000-0005-0000-0000-0000730B0000}"/>
    <cellStyle name="SAPBEXHLevel0X 11" xfId="1776" xr:uid="{00000000-0005-0000-0000-0000740B0000}"/>
    <cellStyle name="SAPBEXHLevel0X 12" xfId="3748" xr:uid="{00000000-0005-0000-0000-0000750B0000}"/>
    <cellStyle name="SAPBEXHLevel0X 13" xfId="3821" xr:uid="{EC127BA6-55E6-48A5-B414-7C36FE949EBD}"/>
    <cellStyle name="SAPBEXHLevel0X 2" xfId="1777" xr:uid="{00000000-0005-0000-0000-0000760B0000}"/>
    <cellStyle name="SAPBEXHLevel0X 2 2" xfId="1778" xr:uid="{00000000-0005-0000-0000-0000770B0000}"/>
    <cellStyle name="SAPBEXHLevel0X 2 2 2" xfId="1779" xr:uid="{00000000-0005-0000-0000-0000780B0000}"/>
    <cellStyle name="SAPBEXHLevel0X 2 3" xfId="1780" xr:uid="{00000000-0005-0000-0000-0000790B0000}"/>
    <cellStyle name="SAPBEXHLevel0X 2 4" xfId="1781" xr:uid="{00000000-0005-0000-0000-00007A0B0000}"/>
    <cellStyle name="SAPBEXHLevel0X 2 5" xfId="1782" xr:uid="{00000000-0005-0000-0000-00007B0B0000}"/>
    <cellStyle name="SAPBEXHLevel0X 2 6" xfId="3867" xr:uid="{15895184-78BB-434B-BB04-DF7D45538825}"/>
    <cellStyle name="SAPBEXHLevel0X 3" xfId="1783" xr:uid="{00000000-0005-0000-0000-00007C0B0000}"/>
    <cellStyle name="SAPBEXHLevel0X 3 2" xfId="1784" xr:uid="{00000000-0005-0000-0000-00007D0B0000}"/>
    <cellStyle name="SAPBEXHLevel0X 3 3" xfId="1785" xr:uid="{00000000-0005-0000-0000-00007E0B0000}"/>
    <cellStyle name="SAPBEXHLevel0X 3 4" xfId="1786" xr:uid="{00000000-0005-0000-0000-00007F0B0000}"/>
    <cellStyle name="SAPBEXHLevel0X 3 5" xfId="1787" xr:uid="{00000000-0005-0000-0000-0000800B0000}"/>
    <cellStyle name="SAPBEXHLevel0X 4" xfId="1788" xr:uid="{00000000-0005-0000-0000-0000810B0000}"/>
    <cellStyle name="SAPBEXHLevel0X 4 2" xfId="1789" xr:uid="{00000000-0005-0000-0000-0000820B0000}"/>
    <cellStyle name="SAPBEXHLevel0X 4 3" xfId="1790" xr:uid="{00000000-0005-0000-0000-0000830B0000}"/>
    <cellStyle name="SAPBEXHLevel0X 4 4" xfId="1791" xr:uid="{00000000-0005-0000-0000-0000840B0000}"/>
    <cellStyle name="SAPBEXHLevel0X 4 5" xfId="1792" xr:uid="{00000000-0005-0000-0000-0000850B0000}"/>
    <cellStyle name="SAPBEXHLevel0X 5" xfId="1793" xr:uid="{00000000-0005-0000-0000-0000860B0000}"/>
    <cellStyle name="SAPBEXHLevel0X 5 2" xfId="1794" xr:uid="{00000000-0005-0000-0000-0000870B0000}"/>
    <cellStyle name="SAPBEXHLevel0X 5 3" xfId="1795" xr:uid="{00000000-0005-0000-0000-0000880B0000}"/>
    <cellStyle name="SAPBEXHLevel0X 5 4" xfId="1796" xr:uid="{00000000-0005-0000-0000-0000890B0000}"/>
    <cellStyle name="SAPBEXHLevel0X 5 5" xfId="1797" xr:uid="{00000000-0005-0000-0000-00008A0B0000}"/>
    <cellStyle name="SAPBEXHLevel0X 6" xfId="1798" xr:uid="{00000000-0005-0000-0000-00008B0B0000}"/>
    <cellStyle name="SAPBEXHLevel0X 6 2" xfId="1799" xr:uid="{00000000-0005-0000-0000-00008C0B0000}"/>
    <cellStyle name="SAPBEXHLevel0X 6 3" xfId="1800" xr:uid="{00000000-0005-0000-0000-00008D0B0000}"/>
    <cellStyle name="SAPBEXHLevel0X 6 4" xfId="1801" xr:uid="{00000000-0005-0000-0000-00008E0B0000}"/>
    <cellStyle name="SAPBEXHLevel0X 6 5" xfId="1802" xr:uid="{00000000-0005-0000-0000-00008F0B0000}"/>
    <cellStyle name="SAPBEXHLevel0X 7" xfId="1803" xr:uid="{00000000-0005-0000-0000-0000900B0000}"/>
    <cellStyle name="SAPBEXHLevel0X 7 2" xfId="1804" xr:uid="{00000000-0005-0000-0000-0000910B0000}"/>
    <cellStyle name="SAPBEXHLevel0X 7 3" xfId="1805" xr:uid="{00000000-0005-0000-0000-0000920B0000}"/>
    <cellStyle name="SAPBEXHLevel0X 7 4" xfId="1806" xr:uid="{00000000-0005-0000-0000-0000930B0000}"/>
    <cellStyle name="SAPBEXHLevel0X 7 5" xfId="1807" xr:uid="{00000000-0005-0000-0000-0000940B0000}"/>
    <cellStyle name="SAPBEXHLevel0X 8" xfId="1808" xr:uid="{00000000-0005-0000-0000-0000950B0000}"/>
    <cellStyle name="SAPBEXHLevel0X 9" xfId="1809" xr:uid="{00000000-0005-0000-0000-0000960B0000}"/>
    <cellStyle name="SAPBEXHLevel0X_gxaccion, 68" xfId="1810" xr:uid="{00000000-0005-0000-0000-0000970B0000}"/>
    <cellStyle name="SAPBEXHLevel1" xfId="6" xr:uid="{00000000-0005-0000-0000-0000980B0000}"/>
    <cellStyle name="SAPBEXHLevel1 10" xfId="1812" xr:uid="{00000000-0005-0000-0000-0000990B0000}"/>
    <cellStyle name="SAPBEXHLevel1 10 2" xfId="3167" xr:uid="{00000000-0005-0000-0000-00009A0B0000}"/>
    <cellStyle name="SAPBEXHLevel1 11" xfId="1813" xr:uid="{00000000-0005-0000-0000-00009B0B0000}"/>
    <cellStyle name="SAPBEXHLevel1 11 2" xfId="3168" xr:uid="{00000000-0005-0000-0000-00009C0B0000}"/>
    <cellStyle name="SAPBEXHLevel1 12" xfId="1814" xr:uid="{00000000-0005-0000-0000-00009D0B0000}"/>
    <cellStyle name="SAPBEXHLevel1 12 2" xfId="3169" xr:uid="{00000000-0005-0000-0000-00009E0B0000}"/>
    <cellStyle name="SAPBEXHLevel1 13" xfId="1815" xr:uid="{00000000-0005-0000-0000-00009F0B0000}"/>
    <cellStyle name="SAPBEXHLevel1 13 2" xfId="3170" xr:uid="{00000000-0005-0000-0000-0000A00B0000}"/>
    <cellStyle name="SAPBEXHLevel1 14" xfId="1811" xr:uid="{00000000-0005-0000-0000-0000A10B0000}"/>
    <cellStyle name="SAPBEXHLevel1 15" xfId="3749" xr:uid="{00000000-0005-0000-0000-0000A20B0000}"/>
    <cellStyle name="SAPBEXHLevel1 16" xfId="3770" xr:uid="{44BA5FB0-4C38-4A12-A1F9-0C76EAA5343D}"/>
    <cellStyle name="SAPBEXHLevel1 17" xfId="3815" xr:uid="{F51C74C5-78C2-4081-B073-52BF9E6E5ABA}"/>
    <cellStyle name="SAPBEXHLevel1 2" xfId="54" xr:uid="{00000000-0005-0000-0000-0000A30B0000}"/>
    <cellStyle name="SAPBEXHLevel1 2 2" xfId="1816" xr:uid="{00000000-0005-0000-0000-0000A40B0000}"/>
    <cellStyle name="SAPBEXHLevel1 2 2 2" xfId="1817" xr:uid="{00000000-0005-0000-0000-0000A50B0000}"/>
    <cellStyle name="SAPBEXHLevel1 2 2 2 2" xfId="3172" xr:uid="{00000000-0005-0000-0000-0000A60B0000}"/>
    <cellStyle name="SAPBEXHLevel1 2 3" xfId="3171" xr:uid="{00000000-0005-0000-0000-0000A70B0000}"/>
    <cellStyle name="SAPBEXHLevel1 2 4" xfId="3868" xr:uid="{A1743128-DBF9-4782-B8DE-7888B2A0DF41}"/>
    <cellStyle name="SAPBEXHLevel1 3" xfId="1818" xr:uid="{00000000-0005-0000-0000-0000A80B0000}"/>
    <cellStyle name="SAPBEXHLevel1 3 2" xfId="3173" xr:uid="{00000000-0005-0000-0000-0000A90B0000}"/>
    <cellStyle name="SAPBEXHLevel1 4" xfId="1819" xr:uid="{00000000-0005-0000-0000-0000AA0B0000}"/>
    <cellStyle name="SAPBEXHLevel1 4 2" xfId="3174" xr:uid="{00000000-0005-0000-0000-0000AB0B0000}"/>
    <cellStyle name="SAPBEXHLevel1 5" xfId="1820" xr:uid="{00000000-0005-0000-0000-0000AC0B0000}"/>
    <cellStyle name="SAPBEXHLevel1 5 2" xfId="3175" xr:uid="{00000000-0005-0000-0000-0000AD0B0000}"/>
    <cellStyle name="SAPBEXHLevel1 6" xfId="1821" xr:uid="{00000000-0005-0000-0000-0000AE0B0000}"/>
    <cellStyle name="SAPBEXHLevel1 6 2" xfId="3176" xr:uid="{00000000-0005-0000-0000-0000AF0B0000}"/>
    <cellStyle name="SAPBEXHLevel1 7" xfId="1822" xr:uid="{00000000-0005-0000-0000-0000B00B0000}"/>
    <cellStyle name="SAPBEXHLevel1 7 2" xfId="3177" xr:uid="{00000000-0005-0000-0000-0000B10B0000}"/>
    <cellStyle name="SAPBEXHLevel1 8" xfId="1823" xr:uid="{00000000-0005-0000-0000-0000B20B0000}"/>
    <cellStyle name="SAPBEXHLevel1 8 2" xfId="3178" xr:uid="{00000000-0005-0000-0000-0000B30B0000}"/>
    <cellStyle name="SAPBEXHLevel1 9" xfId="1824" xr:uid="{00000000-0005-0000-0000-0000B40B0000}"/>
    <cellStyle name="SAPBEXHLevel1 9 2" xfId="3179" xr:uid="{00000000-0005-0000-0000-0000B50B0000}"/>
    <cellStyle name="SAPBEXHLevel1_gxaccion, 68" xfId="1825" xr:uid="{00000000-0005-0000-0000-0000B60B0000}"/>
    <cellStyle name="SAPBEXHLevel1X" xfId="1826" xr:uid="{00000000-0005-0000-0000-0000B70B0000}"/>
    <cellStyle name="SAPBEXHLevel1X 10" xfId="1827" xr:uid="{00000000-0005-0000-0000-0000B80B0000}"/>
    <cellStyle name="SAPBEXHLevel1X 11" xfId="1828" xr:uid="{00000000-0005-0000-0000-0000B90B0000}"/>
    <cellStyle name="SAPBEXHLevel1X 12" xfId="3750" xr:uid="{00000000-0005-0000-0000-0000BA0B0000}"/>
    <cellStyle name="SAPBEXHLevel1X 13" xfId="3813" xr:uid="{4B4B468B-BE0B-484C-88DD-6E94B6F3EFCE}"/>
    <cellStyle name="SAPBEXHLevel1X 2" xfId="1829" xr:uid="{00000000-0005-0000-0000-0000BB0B0000}"/>
    <cellStyle name="SAPBEXHLevel1X 2 2" xfId="1830" xr:uid="{00000000-0005-0000-0000-0000BC0B0000}"/>
    <cellStyle name="SAPBEXHLevel1X 2 2 2" xfId="1831" xr:uid="{00000000-0005-0000-0000-0000BD0B0000}"/>
    <cellStyle name="SAPBEXHLevel1X 2 3" xfId="1832" xr:uid="{00000000-0005-0000-0000-0000BE0B0000}"/>
    <cellStyle name="SAPBEXHLevel1X 2 4" xfId="1833" xr:uid="{00000000-0005-0000-0000-0000BF0B0000}"/>
    <cellStyle name="SAPBEXHLevel1X 2 5" xfId="1834" xr:uid="{00000000-0005-0000-0000-0000C00B0000}"/>
    <cellStyle name="SAPBEXHLevel1X 2 6" xfId="3869" xr:uid="{7AE61FBB-27AC-4E4F-9199-28798FE9C5F8}"/>
    <cellStyle name="SAPBEXHLevel1X 3" xfId="1835" xr:uid="{00000000-0005-0000-0000-0000C10B0000}"/>
    <cellStyle name="SAPBEXHLevel1X 3 2" xfId="1836" xr:uid="{00000000-0005-0000-0000-0000C20B0000}"/>
    <cellStyle name="SAPBEXHLevel1X 3 3" xfId="1837" xr:uid="{00000000-0005-0000-0000-0000C30B0000}"/>
    <cellStyle name="SAPBEXHLevel1X 3 4" xfId="1838" xr:uid="{00000000-0005-0000-0000-0000C40B0000}"/>
    <cellStyle name="SAPBEXHLevel1X 3 5" xfId="1839" xr:uid="{00000000-0005-0000-0000-0000C50B0000}"/>
    <cellStyle name="SAPBEXHLevel1X 4" xfId="1840" xr:uid="{00000000-0005-0000-0000-0000C60B0000}"/>
    <cellStyle name="SAPBEXHLevel1X 4 2" xfId="1841" xr:uid="{00000000-0005-0000-0000-0000C70B0000}"/>
    <cellStyle name="SAPBEXHLevel1X 4 3" xfId="1842" xr:uid="{00000000-0005-0000-0000-0000C80B0000}"/>
    <cellStyle name="SAPBEXHLevel1X 4 4" xfId="1843" xr:uid="{00000000-0005-0000-0000-0000C90B0000}"/>
    <cellStyle name="SAPBEXHLevel1X 4 5" xfId="1844" xr:uid="{00000000-0005-0000-0000-0000CA0B0000}"/>
    <cellStyle name="SAPBEXHLevel1X 5" xfId="1845" xr:uid="{00000000-0005-0000-0000-0000CB0B0000}"/>
    <cellStyle name="SAPBEXHLevel1X 5 2" xfId="1846" xr:uid="{00000000-0005-0000-0000-0000CC0B0000}"/>
    <cellStyle name="SAPBEXHLevel1X 5 3" xfId="1847" xr:uid="{00000000-0005-0000-0000-0000CD0B0000}"/>
    <cellStyle name="SAPBEXHLevel1X 5 4" xfId="1848" xr:uid="{00000000-0005-0000-0000-0000CE0B0000}"/>
    <cellStyle name="SAPBEXHLevel1X 5 5" xfId="1849" xr:uid="{00000000-0005-0000-0000-0000CF0B0000}"/>
    <cellStyle name="SAPBEXHLevel1X 6" xfId="1850" xr:uid="{00000000-0005-0000-0000-0000D00B0000}"/>
    <cellStyle name="SAPBEXHLevel1X 6 2" xfId="1851" xr:uid="{00000000-0005-0000-0000-0000D10B0000}"/>
    <cellStyle name="SAPBEXHLevel1X 6 3" xfId="1852" xr:uid="{00000000-0005-0000-0000-0000D20B0000}"/>
    <cellStyle name="SAPBEXHLevel1X 6 4" xfId="1853" xr:uid="{00000000-0005-0000-0000-0000D30B0000}"/>
    <cellStyle name="SAPBEXHLevel1X 6 5" xfId="1854" xr:uid="{00000000-0005-0000-0000-0000D40B0000}"/>
    <cellStyle name="SAPBEXHLevel1X 7" xfId="1855" xr:uid="{00000000-0005-0000-0000-0000D50B0000}"/>
    <cellStyle name="SAPBEXHLevel1X 7 2" xfId="1856" xr:uid="{00000000-0005-0000-0000-0000D60B0000}"/>
    <cellStyle name="SAPBEXHLevel1X 7 3" xfId="1857" xr:uid="{00000000-0005-0000-0000-0000D70B0000}"/>
    <cellStyle name="SAPBEXHLevel1X 7 4" xfId="1858" xr:uid="{00000000-0005-0000-0000-0000D80B0000}"/>
    <cellStyle name="SAPBEXHLevel1X 7 5" xfId="1859" xr:uid="{00000000-0005-0000-0000-0000D90B0000}"/>
    <cellStyle name="SAPBEXHLevel1X 8" xfId="1860" xr:uid="{00000000-0005-0000-0000-0000DA0B0000}"/>
    <cellStyle name="SAPBEXHLevel1X 9" xfId="1861" xr:uid="{00000000-0005-0000-0000-0000DB0B0000}"/>
    <cellStyle name="SAPBEXHLevel1X_gxaccion, 68" xfId="1862" xr:uid="{00000000-0005-0000-0000-0000DC0B0000}"/>
    <cellStyle name="SAPBEXHLevel2" xfId="7" xr:uid="{00000000-0005-0000-0000-0000DD0B0000}"/>
    <cellStyle name="SAPBEXHLevel2 10" xfId="1864" xr:uid="{00000000-0005-0000-0000-0000DE0B0000}"/>
    <cellStyle name="SAPBEXHLevel2 10 2" xfId="3180" xr:uid="{00000000-0005-0000-0000-0000DF0B0000}"/>
    <cellStyle name="SAPBEXHLevel2 11" xfId="1865" xr:uid="{00000000-0005-0000-0000-0000E00B0000}"/>
    <cellStyle name="SAPBEXHLevel2 11 2" xfId="3181" xr:uid="{00000000-0005-0000-0000-0000E10B0000}"/>
    <cellStyle name="SAPBEXHLevel2 12" xfId="1866" xr:uid="{00000000-0005-0000-0000-0000E20B0000}"/>
    <cellStyle name="SAPBEXHLevel2 12 2" xfId="3182" xr:uid="{00000000-0005-0000-0000-0000E30B0000}"/>
    <cellStyle name="SAPBEXHLevel2 13" xfId="1867" xr:uid="{00000000-0005-0000-0000-0000E40B0000}"/>
    <cellStyle name="SAPBEXHLevel2 13 2" xfId="3183" xr:uid="{00000000-0005-0000-0000-0000E50B0000}"/>
    <cellStyle name="SAPBEXHLevel2 14" xfId="1863" xr:uid="{00000000-0005-0000-0000-0000E60B0000}"/>
    <cellStyle name="SAPBEXHLevel2 15" xfId="3751" xr:uid="{00000000-0005-0000-0000-0000E70B0000}"/>
    <cellStyle name="SAPBEXHLevel2 16" xfId="3771" xr:uid="{C9ED8638-D973-4708-B94F-234E5B7B3415}"/>
    <cellStyle name="SAPBEXHLevel2 17" xfId="3814" xr:uid="{3B5EB568-B5E8-48A2-95CA-E6EED444F580}"/>
    <cellStyle name="SAPBEXHLevel2 2" xfId="55" xr:uid="{00000000-0005-0000-0000-0000E80B0000}"/>
    <cellStyle name="SAPBEXHLevel2 2 2" xfId="1868" xr:uid="{00000000-0005-0000-0000-0000E90B0000}"/>
    <cellStyle name="SAPBEXHLevel2 2 2 2" xfId="1869" xr:uid="{00000000-0005-0000-0000-0000EA0B0000}"/>
    <cellStyle name="SAPBEXHLevel2 2 2 2 2" xfId="3185" xr:uid="{00000000-0005-0000-0000-0000EB0B0000}"/>
    <cellStyle name="SAPBEXHLevel2 2 3" xfId="3184" xr:uid="{00000000-0005-0000-0000-0000EC0B0000}"/>
    <cellStyle name="SAPBEXHLevel2 2 4" xfId="3870" xr:uid="{25708F1C-586A-4314-99D6-3DF06FC61156}"/>
    <cellStyle name="SAPBEXHLevel2 3" xfId="1870" xr:uid="{00000000-0005-0000-0000-0000ED0B0000}"/>
    <cellStyle name="SAPBEXHLevel2 3 2" xfId="3186" xr:uid="{00000000-0005-0000-0000-0000EE0B0000}"/>
    <cellStyle name="SAPBEXHLevel2 4" xfId="1871" xr:uid="{00000000-0005-0000-0000-0000EF0B0000}"/>
    <cellStyle name="SAPBEXHLevel2 4 2" xfId="3187" xr:uid="{00000000-0005-0000-0000-0000F00B0000}"/>
    <cellStyle name="SAPBEXHLevel2 5" xfId="1872" xr:uid="{00000000-0005-0000-0000-0000F10B0000}"/>
    <cellStyle name="SAPBEXHLevel2 5 2" xfId="3188" xr:uid="{00000000-0005-0000-0000-0000F20B0000}"/>
    <cellStyle name="SAPBEXHLevel2 6" xfId="1873" xr:uid="{00000000-0005-0000-0000-0000F30B0000}"/>
    <cellStyle name="SAPBEXHLevel2 6 2" xfId="3189" xr:uid="{00000000-0005-0000-0000-0000F40B0000}"/>
    <cellStyle name="SAPBEXHLevel2 7" xfId="1874" xr:uid="{00000000-0005-0000-0000-0000F50B0000}"/>
    <cellStyle name="SAPBEXHLevel2 7 2" xfId="3190" xr:uid="{00000000-0005-0000-0000-0000F60B0000}"/>
    <cellStyle name="SAPBEXHLevel2 8" xfId="1875" xr:uid="{00000000-0005-0000-0000-0000F70B0000}"/>
    <cellStyle name="SAPBEXHLevel2 8 2" xfId="3191" xr:uid="{00000000-0005-0000-0000-0000F80B0000}"/>
    <cellStyle name="SAPBEXHLevel2 9" xfId="1876" xr:uid="{00000000-0005-0000-0000-0000F90B0000}"/>
    <cellStyle name="SAPBEXHLevel2 9 2" xfId="3192" xr:uid="{00000000-0005-0000-0000-0000FA0B0000}"/>
    <cellStyle name="SAPBEXHLevel2_gxaccion, 68" xfId="1877" xr:uid="{00000000-0005-0000-0000-0000FB0B0000}"/>
    <cellStyle name="SAPBEXHLevel2X" xfId="1878" xr:uid="{00000000-0005-0000-0000-0000FC0B0000}"/>
    <cellStyle name="SAPBEXHLevel2X 10" xfId="1879" xr:uid="{00000000-0005-0000-0000-0000FD0B0000}"/>
    <cellStyle name="SAPBEXHLevel2X 11" xfId="1880" xr:uid="{00000000-0005-0000-0000-0000FE0B0000}"/>
    <cellStyle name="SAPBEXHLevel2X 12" xfId="3752" xr:uid="{00000000-0005-0000-0000-0000FF0B0000}"/>
    <cellStyle name="SAPBEXHLevel2X 13" xfId="3812" xr:uid="{C618E100-9CD6-4F32-9116-02BD5F9F2789}"/>
    <cellStyle name="SAPBEXHLevel2X 2" xfId="1881" xr:uid="{00000000-0005-0000-0000-0000000C0000}"/>
    <cellStyle name="SAPBEXHLevel2X 2 2" xfId="1882" xr:uid="{00000000-0005-0000-0000-0000010C0000}"/>
    <cellStyle name="SAPBEXHLevel2X 2 2 2" xfId="1883" xr:uid="{00000000-0005-0000-0000-0000020C0000}"/>
    <cellStyle name="SAPBEXHLevel2X 2 3" xfId="1884" xr:uid="{00000000-0005-0000-0000-0000030C0000}"/>
    <cellStyle name="SAPBEXHLevel2X 2 4" xfId="1885" xr:uid="{00000000-0005-0000-0000-0000040C0000}"/>
    <cellStyle name="SAPBEXHLevel2X 2 5" xfId="1886" xr:uid="{00000000-0005-0000-0000-0000050C0000}"/>
    <cellStyle name="SAPBEXHLevel2X 2 6" xfId="3871" xr:uid="{55738851-B065-4C70-A478-97D9F607CB4F}"/>
    <cellStyle name="SAPBEXHLevel2X 3" xfId="1887" xr:uid="{00000000-0005-0000-0000-0000060C0000}"/>
    <cellStyle name="SAPBEXHLevel2X 3 2" xfId="1888" xr:uid="{00000000-0005-0000-0000-0000070C0000}"/>
    <cellStyle name="SAPBEXHLevel2X 3 3" xfId="1889" xr:uid="{00000000-0005-0000-0000-0000080C0000}"/>
    <cellStyle name="SAPBEXHLevel2X 3 4" xfId="1890" xr:uid="{00000000-0005-0000-0000-0000090C0000}"/>
    <cellStyle name="SAPBEXHLevel2X 3 5" xfId="1891" xr:uid="{00000000-0005-0000-0000-00000A0C0000}"/>
    <cellStyle name="SAPBEXHLevel2X 4" xfId="1892" xr:uid="{00000000-0005-0000-0000-00000B0C0000}"/>
    <cellStyle name="SAPBEXHLevel2X 4 2" xfId="1893" xr:uid="{00000000-0005-0000-0000-00000C0C0000}"/>
    <cellStyle name="SAPBEXHLevel2X 4 3" xfId="1894" xr:uid="{00000000-0005-0000-0000-00000D0C0000}"/>
    <cellStyle name="SAPBEXHLevel2X 4 4" xfId="1895" xr:uid="{00000000-0005-0000-0000-00000E0C0000}"/>
    <cellStyle name="SAPBEXHLevel2X 4 5" xfId="1896" xr:uid="{00000000-0005-0000-0000-00000F0C0000}"/>
    <cellStyle name="SAPBEXHLevel2X 5" xfId="1897" xr:uid="{00000000-0005-0000-0000-0000100C0000}"/>
    <cellStyle name="SAPBEXHLevel2X 5 2" xfId="1898" xr:uid="{00000000-0005-0000-0000-0000110C0000}"/>
    <cellStyle name="SAPBEXHLevel2X 5 3" xfId="1899" xr:uid="{00000000-0005-0000-0000-0000120C0000}"/>
    <cellStyle name="SAPBEXHLevel2X 5 4" xfId="1900" xr:uid="{00000000-0005-0000-0000-0000130C0000}"/>
    <cellStyle name="SAPBEXHLevel2X 5 5" xfId="1901" xr:uid="{00000000-0005-0000-0000-0000140C0000}"/>
    <cellStyle name="SAPBEXHLevel2X 6" xfId="1902" xr:uid="{00000000-0005-0000-0000-0000150C0000}"/>
    <cellStyle name="SAPBEXHLevel2X 6 2" xfId="1903" xr:uid="{00000000-0005-0000-0000-0000160C0000}"/>
    <cellStyle name="SAPBEXHLevel2X 6 3" xfId="1904" xr:uid="{00000000-0005-0000-0000-0000170C0000}"/>
    <cellStyle name="SAPBEXHLevel2X 6 4" xfId="1905" xr:uid="{00000000-0005-0000-0000-0000180C0000}"/>
    <cellStyle name="SAPBEXHLevel2X 6 5" xfId="1906" xr:uid="{00000000-0005-0000-0000-0000190C0000}"/>
    <cellStyle name="SAPBEXHLevel2X 7" xfId="1907" xr:uid="{00000000-0005-0000-0000-00001A0C0000}"/>
    <cellStyle name="SAPBEXHLevel2X 7 2" xfId="1908" xr:uid="{00000000-0005-0000-0000-00001B0C0000}"/>
    <cellStyle name="SAPBEXHLevel2X 7 3" xfId="1909" xr:uid="{00000000-0005-0000-0000-00001C0C0000}"/>
    <cellStyle name="SAPBEXHLevel2X 7 4" xfId="1910" xr:uid="{00000000-0005-0000-0000-00001D0C0000}"/>
    <cellStyle name="SAPBEXHLevel2X 7 5" xfId="1911" xr:uid="{00000000-0005-0000-0000-00001E0C0000}"/>
    <cellStyle name="SAPBEXHLevel2X 8" xfId="1912" xr:uid="{00000000-0005-0000-0000-00001F0C0000}"/>
    <cellStyle name="SAPBEXHLevel2X 9" xfId="1913" xr:uid="{00000000-0005-0000-0000-0000200C0000}"/>
    <cellStyle name="SAPBEXHLevel2X_gxaccion, 68" xfId="1914" xr:uid="{00000000-0005-0000-0000-0000210C0000}"/>
    <cellStyle name="SAPBEXHLevel3" xfId="8" xr:uid="{00000000-0005-0000-0000-0000220C0000}"/>
    <cellStyle name="SAPBEXHLevel3 10" xfId="1916" xr:uid="{00000000-0005-0000-0000-0000230C0000}"/>
    <cellStyle name="SAPBEXHLevel3 10 2" xfId="3193" xr:uid="{00000000-0005-0000-0000-0000240C0000}"/>
    <cellStyle name="SAPBEXHLevel3 11" xfId="1917" xr:uid="{00000000-0005-0000-0000-0000250C0000}"/>
    <cellStyle name="SAPBEXHLevel3 11 2" xfId="3194" xr:uid="{00000000-0005-0000-0000-0000260C0000}"/>
    <cellStyle name="SAPBEXHLevel3 12" xfId="1918" xr:uid="{00000000-0005-0000-0000-0000270C0000}"/>
    <cellStyle name="SAPBEXHLevel3 12 2" xfId="3195" xr:uid="{00000000-0005-0000-0000-0000280C0000}"/>
    <cellStyle name="SAPBEXHLevel3 13" xfId="1919" xr:uid="{00000000-0005-0000-0000-0000290C0000}"/>
    <cellStyle name="SAPBEXHLevel3 13 2" xfId="3196" xr:uid="{00000000-0005-0000-0000-00002A0C0000}"/>
    <cellStyle name="SAPBEXHLevel3 14" xfId="1915" xr:uid="{00000000-0005-0000-0000-00002B0C0000}"/>
    <cellStyle name="SAPBEXHLevel3 15" xfId="3753" xr:uid="{00000000-0005-0000-0000-00002C0C0000}"/>
    <cellStyle name="SAPBEXHLevel3 16" xfId="3772" xr:uid="{2E827975-5224-4548-91F7-4FE8EEB6F0C3}"/>
    <cellStyle name="SAPBEXHLevel3 17" xfId="3811" xr:uid="{1A02B96C-69E3-4E4F-BD04-44DE3970E500}"/>
    <cellStyle name="SAPBEXHLevel3 2" xfId="56" xr:uid="{00000000-0005-0000-0000-00002D0C0000}"/>
    <cellStyle name="SAPBEXHLevel3 2 2" xfId="1921" xr:uid="{00000000-0005-0000-0000-00002E0C0000}"/>
    <cellStyle name="SAPBEXHLevel3 2 2 2" xfId="1922" xr:uid="{00000000-0005-0000-0000-00002F0C0000}"/>
    <cellStyle name="SAPBEXHLevel3 2 2 2 2" xfId="3198" xr:uid="{00000000-0005-0000-0000-0000300C0000}"/>
    <cellStyle name="SAPBEXHLevel3 2 3" xfId="3197" xr:uid="{00000000-0005-0000-0000-0000310C0000}"/>
    <cellStyle name="SAPBEXHLevel3 2 4" xfId="3872" xr:uid="{7F88A87F-CCD9-44D7-A467-72E391939D78}"/>
    <cellStyle name="SAPBEXHLevel3 2 5" xfId="3983" xr:uid="{7E3D7E5E-F007-40C0-9CA9-4EACA4F9E914}"/>
    <cellStyle name="SAPBEXHLevel3 3" xfId="1923" xr:uid="{00000000-0005-0000-0000-0000320C0000}"/>
    <cellStyle name="SAPBEXHLevel3 3 2" xfId="3199" xr:uid="{00000000-0005-0000-0000-0000330C0000}"/>
    <cellStyle name="SAPBEXHLevel3 4" xfId="1924" xr:uid="{00000000-0005-0000-0000-0000340C0000}"/>
    <cellStyle name="SAPBEXHLevel3 4 2" xfId="3200" xr:uid="{00000000-0005-0000-0000-0000350C0000}"/>
    <cellStyle name="SAPBEXHLevel3 5" xfId="1925" xr:uid="{00000000-0005-0000-0000-0000360C0000}"/>
    <cellStyle name="SAPBEXHLevel3 5 2" xfId="3201" xr:uid="{00000000-0005-0000-0000-0000370C0000}"/>
    <cellStyle name="SAPBEXHLevel3 6" xfId="1926" xr:uid="{00000000-0005-0000-0000-0000380C0000}"/>
    <cellStyle name="SAPBEXHLevel3 6 2" xfId="3202" xr:uid="{00000000-0005-0000-0000-0000390C0000}"/>
    <cellStyle name="SAPBEXHLevel3 7" xfId="1927" xr:uid="{00000000-0005-0000-0000-00003A0C0000}"/>
    <cellStyle name="SAPBEXHLevel3 7 2" xfId="3203" xr:uid="{00000000-0005-0000-0000-00003B0C0000}"/>
    <cellStyle name="SAPBEXHLevel3 8" xfId="1928" xr:uid="{00000000-0005-0000-0000-00003C0C0000}"/>
    <cellStyle name="SAPBEXHLevel3 8 2" xfId="3204" xr:uid="{00000000-0005-0000-0000-00003D0C0000}"/>
    <cellStyle name="SAPBEXHLevel3 9" xfId="1929" xr:uid="{00000000-0005-0000-0000-00003E0C0000}"/>
    <cellStyle name="SAPBEXHLevel3 9 2" xfId="3205" xr:uid="{00000000-0005-0000-0000-00003F0C0000}"/>
    <cellStyle name="SAPBEXHLevel3_gxaccion, 68" xfId="1930" xr:uid="{00000000-0005-0000-0000-0000400C0000}"/>
    <cellStyle name="SAPBEXHLevel3X" xfId="1931" xr:uid="{00000000-0005-0000-0000-0000410C0000}"/>
    <cellStyle name="SAPBEXHLevel3X 10" xfId="1932" xr:uid="{00000000-0005-0000-0000-0000420C0000}"/>
    <cellStyle name="SAPBEXHLevel3X 11" xfId="1933" xr:uid="{00000000-0005-0000-0000-0000430C0000}"/>
    <cellStyle name="SAPBEXHLevel3X 12" xfId="3754" xr:uid="{00000000-0005-0000-0000-0000440C0000}"/>
    <cellStyle name="SAPBEXHLevel3X 13" xfId="3809" xr:uid="{0FD8A3FC-4971-4F19-B20C-287BAC3BF8ED}"/>
    <cellStyle name="SAPBEXHLevel3X 2" xfId="1934" xr:uid="{00000000-0005-0000-0000-0000450C0000}"/>
    <cellStyle name="SAPBEXHLevel3X 2 2" xfId="1935" xr:uid="{00000000-0005-0000-0000-0000460C0000}"/>
    <cellStyle name="SAPBEXHLevel3X 2 2 2" xfId="1936" xr:uid="{00000000-0005-0000-0000-0000470C0000}"/>
    <cellStyle name="SAPBEXHLevel3X 2 3" xfId="1937" xr:uid="{00000000-0005-0000-0000-0000480C0000}"/>
    <cellStyle name="SAPBEXHLevel3X 2 4" xfId="1938" xr:uid="{00000000-0005-0000-0000-0000490C0000}"/>
    <cellStyle name="SAPBEXHLevel3X 2 5" xfId="1939" xr:uid="{00000000-0005-0000-0000-00004A0C0000}"/>
    <cellStyle name="SAPBEXHLevel3X 2 6" xfId="3873" xr:uid="{5137E555-4090-4FC4-BA51-AD9AADB36FC6}"/>
    <cellStyle name="SAPBEXHLevel3X 3" xfId="1940" xr:uid="{00000000-0005-0000-0000-00004B0C0000}"/>
    <cellStyle name="SAPBEXHLevel3X 3 2" xfId="1941" xr:uid="{00000000-0005-0000-0000-00004C0C0000}"/>
    <cellStyle name="SAPBEXHLevel3X 3 3" xfId="1942" xr:uid="{00000000-0005-0000-0000-00004D0C0000}"/>
    <cellStyle name="SAPBEXHLevel3X 3 4" xfId="1943" xr:uid="{00000000-0005-0000-0000-00004E0C0000}"/>
    <cellStyle name="SAPBEXHLevel3X 3 5" xfId="1944" xr:uid="{00000000-0005-0000-0000-00004F0C0000}"/>
    <cellStyle name="SAPBEXHLevel3X 4" xfId="1945" xr:uid="{00000000-0005-0000-0000-0000500C0000}"/>
    <cellStyle name="SAPBEXHLevel3X 4 2" xfId="1946" xr:uid="{00000000-0005-0000-0000-0000510C0000}"/>
    <cellStyle name="SAPBEXHLevel3X 4 3" xfId="1947" xr:uid="{00000000-0005-0000-0000-0000520C0000}"/>
    <cellStyle name="SAPBEXHLevel3X 4 4" xfId="1948" xr:uid="{00000000-0005-0000-0000-0000530C0000}"/>
    <cellStyle name="SAPBEXHLevel3X 4 5" xfId="1949" xr:uid="{00000000-0005-0000-0000-0000540C0000}"/>
    <cellStyle name="SAPBEXHLevel3X 5" xfId="1950" xr:uid="{00000000-0005-0000-0000-0000550C0000}"/>
    <cellStyle name="SAPBEXHLevel3X 5 2" xfId="1951" xr:uid="{00000000-0005-0000-0000-0000560C0000}"/>
    <cellStyle name="SAPBEXHLevel3X 5 3" xfId="1952" xr:uid="{00000000-0005-0000-0000-0000570C0000}"/>
    <cellStyle name="SAPBEXHLevel3X 5 4" xfId="1953" xr:uid="{00000000-0005-0000-0000-0000580C0000}"/>
    <cellStyle name="SAPBEXHLevel3X 5 5" xfId="1954" xr:uid="{00000000-0005-0000-0000-0000590C0000}"/>
    <cellStyle name="SAPBEXHLevel3X 6" xfId="1955" xr:uid="{00000000-0005-0000-0000-00005A0C0000}"/>
    <cellStyle name="SAPBEXHLevel3X 6 2" xfId="1956" xr:uid="{00000000-0005-0000-0000-00005B0C0000}"/>
    <cellStyle name="SAPBEXHLevel3X 6 3" xfId="1957" xr:uid="{00000000-0005-0000-0000-00005C0C0000}"/>
    <cellStyle name="SAPBEXHLevel3X 6 4" xfId="1958" xr:uid="{00000000-0005-0000-0000-00005D0C0000}"/>
    <cellStyle name="SAPBEXHLevel3X 6 5" xfId="1959" xr:uid="{00000000-0005-0000-0000-00005E0C0000}"/>
    <cellStyle name="SAPBEXHLevel3X 7" xfId="1960" xr:uid="{00000000-0005-0000-0000-00005F0C0000}"/>
    <cellStyle name="SAPBEXHLevel3X 7 2" xfId="1961" xr:uid="{00000000-0005-0000-0000-0000600C0000}"/>
    <cellStyle name="SAPBEXHLevel3X 7 3" xfId="1962" xr:uid="{00000000-0005-0000-0000-0000610C0000}"/>
    <cellStyle name="SAPBEXHLevel3X 7 4" xfId="1963" xr:uid="{00000000-0005-0000-0000-0000620C0000}"/>
    <cellStyle name="SAPBEXHLevel3X 7 5" xfId="1964" xr:uid="{00000000-0005-0000-0000-0000630C0000}"/>
    <cellStyle name="SAPBEXHLevel3X 8" xfId="1965" xr:uid="{00000000-0005-0000-0000-0000640C0000}"/>
    <cellStyle name="SAPBEXHLevel3X 9" xfId="1966" xr:uid="{00000000-0005-0000-0000-0000650C0000}"/>
    <cellStyle name="SAPBEXHLevel3X_gxaccion, 68" xfId="1967" xr:uid="{00000000-0005-0000-0000-0000660C0000}"/>
    <cellStyle name="SAPBEXinputData" xfId="1968" xr:uid="{00000000-0005-0000-0000-0000670C0000}"/>
    <cellStyle name="SAPBEXinputData 10" xfId="1969" xr:uid="{00000000-0005-0000-0000-0000680C0000}"/>
    <cellStyle name="SAPBEXinputData 11" xfId="1970" xr:uid="{00000000-0005-0000-0000-0000690C0000}"/>
    <cellStyle name="SAPBEXinputData 12" xfId="3807" xr:uid="{AA950685-FB7F-4016-A36D-60B4EB7049C2}"/>
    <cellStyle name="SAPBEXinputData 2" xfId="1971" xr:uid="{00000000-0005-0000-0000-00006A0C0000}"/>
    <cellStyle name="SAPBEXinputData 2 2" xfId="1972" xr:uid="{00000000-0005-0000-0000-00006B0C0000}"/>
    <cellStyle name="SAPBEXinputData 2 2 2" xfId="1973" xr:uid="{00000000-0005-0000-0000-00006C0C0000}"/>
    <cellStyle name="SAPBEXinputData 2 3" xfId="1974" xr:uid="{00000000-0005-0000-0000-00006D0C0000}"/>
    <cellStyle name="SAPBEXinputData 2 4" xfId="1975" xr:uid="{00000000-0005-0000-0000-00006E0C0000}"/>
    <cellStyle name="SAPBEXinputData 2 5" xfId="1976" xr:uid="{00000000-0005-0000-0000-00006F0C0000}"/>
    <cellStyle name="SAPBEXinputData 3" xfId="1977" xr:uid="{00000000-0005-0000-0000-0000700C0000}"/>
    <cellStyle name="SAPBEXinputData 3 2" xfId="1978" xr:uid="{00000000-0005-0000-0000-0000710C0000}"/>
    <cellStyle name="SAPBEXinputData 3 3" xfId="1979" xr:uid="{00000000-0005-0000-0000-0000720C0000}"/>
    <cellStyle name="SAPBEXinputData 3 4" xfId="1980" xr:uid="{00000000-0005-0000-0000-0000730C0000}"/>
    <cellStyle name="SAPBEXinputData 3 5" xfId="1981" xr:uid="{00000000-0005-0000-0000-0000740C0000}"/>
    <cellStyle name="SAPBEXinputData 4" xfId="1982" xr:uid="{00000000-0005-0000-0000-0000750C0000}"/>
    <cellStyle name="SAPBEXinputData 4 2" xfId="1983" xr:uid="{00000000-0005-0000-0000-0000760C0000}"/>
    <cellStyle name="SAPBEXinputData 4 3" xfId="1984" xr:uid="{00000000-0005-0000-0000-0000770C0000}"/>
    <cellStyle name="SAPBEXinputData 4 4" xfId="1985" xr:uid="{00000000-0005-0000-0000-0000780C0000}"/>
    <cellStyle name="SAPBEXinputData 4 5" xfId="1986" xr:uid="{00000000-0005-0000-0000-0000790C0000}"/>
    <cellStyle name="SAPBEXinputData 5" xfId="1987" xr:uid="{00000000-0005-0000-0000-00007A0C0000}"/>
    <cellStyle name="SAPBEXinputData 5 2" xfId="1988" xr:uid="{00000000-0005-0000-0000-00007B0C0000}"/>
    <cellStyle name="SAPBEXinputData 5 3" xfId="1989" xr:uid="{00000000-0005-0000-0000-00007C0C0000}"/>
    <cellStyle name="SAPBEXinputData 5 4" xfId="1990" xr:uid="{00000000-0005-0000-0000-00007D0C0000}"/>
    <cellStyle name="SAPBEXinputData 5 5" xfId="1991" xr:uid="{00000000-0005-0000-0000-00007E0C0000}"/>
    <cellStyle name="SAPBEXinputData 6" xfId="1992" xr:uid="{00000000-0005-0000-0000-00007F0C0000}"/>
    <cellStyle name="SAPBEXinputData 6 2" xfId="1993" xr:uid="{00000000-0005-0000-0000-0000800C0000}"/>
    <cellStyle name="SAPBEXinputData 6 3" xfId="1994" xr:uid="{00000000-0005-0000-0000-0000810C0000}"/>
    <cellStyle name="SAPBEXinputData 6 4" xfId="1995" xr:uid="{00000000-0005-0000-0000-0000820C0000}"/>
    <cellStyle name="SAPBEXinputData 6 5" xfId="1996" xr:uid="{00000000-0005-0000-0000-0000830C0000}"/>
    <cellStyle name="SAPBEXinputData 7" xfId="1997" xr:uid="{00000000-0005-0000-0000-0000840C0000}"/>
    <cellStyle name="SAPBEXinputData 7 2" xfId="1998" xr:uid="{00000000-0005-0000-0000-0000850C0000}"/>
    <cellStyle name="SAPBEXinputData 7 3" xfId="1999" xr:uid="{00000000-0005-0000-0000-0000860C0000}"/>
    <cellStyle name="SAPBEXinputData 7 4" xfId="2000" xr:uid="{00000000-0005-0000-0000-0000870C0000}"/>
    <cellStyle name="SAPBEXinputData 7 5" xfId="2001" xr:uid="{00000000-0005-0000-0000-0000880C0000}"/>
    <cellStyle name="SAPBEXinputData 8" xfId="2002" xr:uid="{00000000-0005-0000-0000-0000890C0000}"/>
    <cellStyle name="SAPBEXinputData 9" xfId="2003" xr:uid="{00000000-0005-0000-0000-00008A0C0000}"/>
    <cellStyle name="SAPBEXinputData_gxaccion, 68" xfId="2004" xr:uid="{00000000-0005-0000-0000-00008B0C0000}"/>
    <cellStyle name="SAPBEXItemHeader" xfId="2005" xr:uid="{00000000-0005-0000-0000-00008C0C0000}"/>
    <cellStyle name="SAPBEXItemHeader 2" xfId="3755" xr:uid="{00000000-0005-0000-0000-00008D0C0000}"/>
    <cellStyle name="SAPBEXresData" xfId="2006" xr:uid="{00000000-0005-0000-0000-00008E0C0000}"/>
    <cellStyle name="SAPBEXresData 10" xfId="2007" xr:uid="{00000000-0005-0000-0000-00008F0C0000}"/>
    <cellStyle name="SAPBEXresData 11" xfId="2008" xr:uid="{00000000-0005-0000-0000-0000900C0000}"/>
    <cellStyle name="SAPBEXresData 12" xfId="3756" xr:uid="{00000000-0005-0000-0000-0000910C0000}"/>
    <cellStyle name="SAPBEXresData 13" xfId="3841" xr:uid="{B5A7088F-03AF-4E23-8A43-B653F34E5491}"/>
    <cellStyle name="SAPBEXresData 2" xfId="2009" xr:uid="{00000000-0005-0000-0000-0000920C0000}"/>
    <cellStyle name="SAPBEXresData 2 2" xfId="2010" xr:uid="{00000000-0005-0000-0000-0000930C0000}"/>
    <cellStyle name="SAPBEXresData 2 2 2" xfId="2011" xr:uid="{00000000-0005-0000-0000-0000940C0000}"/>
    <cellStyle name="SAPBEXresData 2 3" xfId="3874" xr:uid="{659C2BFB-CAE2-4926-AA8A-71A00D45BCC5}"/>
    <cellStyle name="SAPBEXresData 3" xfId="2012" xr:uid="{00000000-0005-0000-0000-0000950C0000}"/>
    <cellStyle name="SAPBEXresData 4" xfId="2013" xr:uid="{00000000-0005-0000-0000-0000960C0000}"/>
    <cellStyle name="SAPBEXresData 5" xfId="2014" xr:uid="{00000000-0005-0000-0000-0000970C0000}"/>
    <cellStyle name="SAPBEXresData 6" xfId="2015" xr:uid="{00000000-0005-0000-0000-0000980C0000}"/>
    <cellStyle name="SAPBEXresData 7" xfId="2016" xr:uid="{00000000-0005-0000-0000-0000990C0000}"/>
    <cellStyle name="SAPBEXresData 8" xfId="2017" xr:uid="{00000000-0005-0000-0000-00009A0C0000}"/>
    <cellStyle name="SAPBEXresData 9" xfId="2018" xr:uid="{00000000-0005-0000-0000-00009B0C0000}"/>
    <cellStyle name="SAPBEXresData_valor justo.junio2010" xfId="3206" xr:uid="{00000000-0005-0000-0000-00009C0C0000}"/>
    <cellStyle name="SAPBEXresDataEmph" xfId="2019" xr:uid="{00000000-0005-0000-0000-00009D0C0000}"/>
    <cellStyle name="SAPBEXresDataEmph 10" xfId="2020" xr:uid="{00000000-0005-0000-0000-00009E0C0000}"/>
    <cellStyle name="SAPBEXresDataEmph 11" xfId="2021" xr:uid="{00000000-0005-0000-0000-00009F0C0000}"/>
    <cellStyle name="SAPBEXresDataEmph 12" xfId="3836" xr:uid="{EFC61E1A-FA1D-4B68-9ECB-A4E900C76C9A}"/>
    <cellStyle name="SAPBEXresDataEmph 13" xfId="3819" xr:uid="{4EC7D887-5BD4-48B9-8C51-DE9D3FB8F204}"/>
    <cellStyle name="SAPBEXresDataEmph 2" xfId="2022" xr:uid="{00000000-0005-0000-0000-0000A00C0000}"/>
    <cellStyle name="SAPBEXresDataEmph 2 2" xfId="2023" xr:uid="{00000000-0005-0000-0000-0000A10C0000}"/>
    <cellStyle name="SAPBEXresDataEmph 2 2 2" xfId="2024" xr:uid="{00000000-0005-0000-0000-0000A20C0000}"/>
    <cellStyle name="SAPBEXresDataEmph 2 3" xfId="3875" xr:uid="{3CC39CFA-DA05-40E6-9354-DEC0D9C04986}"/>
    <cellStyle name="SAPBEXresDataEmph 3" xfId="2025" xr:uid="{00000000-0005-0000-0000-0000A30C0000}"/>
    <cellStyle name="SAPBEXresDataEmph 4" xfId="2026" xr:uid="{00000000-0005-0000-0000-0000A40C0000}"/>
    <cellStyle name="SAPBEXresDataEmph 5" xfId="2027" xr:uid="{00000000-0005-0000-0000-0000A50C0000}"/>
    <cellStyle name="SAPBEXresDataEmph 6" xfId="2028" xr:uid="{00000000-0005-0000-0000-0000A60C0000}"/>
    <cellStyle name="SAPBEXresDataEmph 7" xfId="2029" xr:uid="{00000000-0005-0000-0000-0000A70C0000}"/>
    <cellStyle name="SAPBEXresDataEmph 8" xfId="2030" xr:uid="{00000000-0005-0000-0000-0000A80C0000}"/>
    <cellStyle name="SAPBEXresDataEmph 9" xfId="2031" xr:uid="{00000000-0005-0000-0000-0000A90C0000}"/>
    <cellStyle name="SAPBEXresDataEmph_valor justo.junio2010" xfId="3207" xr:uid="{00000000-0005-0000-0000-0000AA0C0000}"/>
    <cellStyle name="SAPBEXresItem" xfId="2032" xr:uid="{00000000-0005-0000-0000-0000AB0C0000}"/>
    <cellStyle name="SAPBEXresItem 10" xfId="2033" xr:uid="{00000000-0005-0000-0000-0000AC0C0000}"/>
    <cellStyle name="SAPBEXresItem 11" xfId="2034" xr:uid="{00000000-0005-0000-0000-0000AD0C0000}"/>
    <cellStyle name="SAPBEXresItem 12" xfId="3757" xr:uid="{00000000-0005-0000-0000-0000AE0C0000}"/>
    <cellStyle name="SAPBEXresItem 13" xfId="3810" xr:uid="{2DACFF06-3AC9-4D33-AD2E-3AD453176259}"/>
    <cellStyle name="SAPBEXresItem 2" xfId="2035" xr:uid="{00000000-0005-0000-0000-0000AF0C0000}"/>
    <cellStyle name="SAPBEXresItem 2 2" xfId="2036" xr:uid="{00000000-0005-0000-0000-0000B00C0000}"/>
    <cellStyle name="SAPBEXresItem 2 2 2" xfId="2037" xr:uid="{00000000-0005-0000-0000-0000B10C0000}"/>
    <cellStyle name="SAPBEXresItem 2 3" xfId="3876" xr:uid="{5416CECD-A0C1-4475-BE44-04B86AF6D93A}"/>
    <cellStyle name="SAPBEXresItem 3" xfId="2038" xr:uid="{00000000-0005-0000-0000-0000B20C0000}"/>
    <cellStyle name="SAPBEXresItem 4" xfId="2039" xr:uid="{00000000-0005-0000-0000-0000B30C0000}"/>
    <cellStyle name="SAPBEXresItem 5" xfId="2040" xr:uid="{00000000-0005-0000-0000-0000B40C0000}"/>
    <cellStyle name="SAPBEXresItem 6" xfId="2041" xr:uid="{00000000-0005-0000-0000-0000B50C0000}"/>
    <cellStyle name="SAPBEXresItem 7" xfId="2042" xr:uid="{00000000-0005-0000-0000-0000B60C0000}"/>
    <cellStyle name="SAPBEXresItem 8" xfId="2043" xr:uid="{00000000-0005-0000-0000-0000B70C0000}"/>
    <cellStyle name="SAPBEXresItem 9" xfId="2044" xr:uid="{00000000-0005-0000-0000-0000B80C0000}"/>
    <cellStyle name="SAPBEXresItem_valor justo.junio2010" xfId="3208" xr:uid="{00000000-0005-0000-0000-0000B90C0000}"/>
    <cellStyle name="SAPBEXresItemX" xfId="2045" xr:uid="{00000000-0005-0000-0000-0000BA0C0000}"/>
    <cellStyle name="SAPBEXresItemX 10" xfId="2046" xr:uid="{00000000-0005-0000-0000-0000BB0C0000}"/>
    <cellStyle name="SAPBEXresItemX 11" xfId="2047" xr:uid="{00000000-0005-0000-0000-0000BC0C0000}"/>
    <cellStyle name="SAPBEXresItemX 12" xfId="3758" xr:uid="{00000000-0005-0000-0000-0000BD0C0000}"/>
    <cellStyle name="SAPBEXresItemX 13" xfId="3806" xr:uid="{F722924E-0F9B-4904-AF0D-7A37E8B4E98F}"/>
    <cellStyle name="SAPBEXresItemX 2" xfId="2048" xr:uid="{00000000-0005-0000-0000-0000BE0C0000}"/>
    <cellStyle name="SAPBEXresItemX 2 2" xfId="2049" xr:uid="{00000000-0005-0000-0000-0000BF0C0000}"/>
    <cellStyle name="SAPBEXresItemX 2 2 2" xfId="2050" xr:uid="{00000000-0005-0000-0000-0000C00C0000}"/>
    <cellStyle name="SAPBEXresItemX 2 3" xfId="3877" xr:uid="{81412CDD-A152-4483-895B-52A8497230F9}"/>
    <cellStyle name="SAPBEXresItemX 3" xfId="2051" xr:uid="{00000000-0005-0000-0000-0000C10C0000}"/>
    <cellStyle name="SAPBEXresItemX 4" xfId="2052" xr:uid="{00000000-0005-0000-0000-0000C20C0000}"/>
    <cellStyle name="SAPBEXresItemX 5" xfId="2053" xr:uid="{00000000-0005-0000-0000-0000C30C0000}"/>
    <cellStyle name="SAPBEXresItemX 6" xfId="2054" xr:uid="{00000000-0005-0000-0000-0000C40C0000}"/>
    <cellStyle name="SAPBEXresItemX 7" xfId="2055" xr:uid="{00000000-0005-0000-0000-0000C50C0000}"/>
    <cellStyle name="SAPBEXresItemX 8" xfId="2056" xr:uid="{00000000-0005-0000-0000-0000C60C0000}"/>
    <cellStyle name="SAPBEXresItemX 9" xfId="2057" xr:uid="{00000000-0005-0000-0000-0000C70C0000}"/>
    <cellStyle name="SAPBEXresItemX_valor justo.junio2010" xfId="3209" xr:uid="{00000000-0005-0000-0000-0000C80C0000}"/>
    <cellStyle name="SAPBEXstdData" xfId="174" xr:uid="{00000000-0005-0000-0000-0000C90C0000}"/>
    <cellStyle name="SAPBEXstdData 10" xfId="2058" xr:uid="{00000000-0005-0000-0000-0000CA0C0000}"/>
    <cellStyle name="SAPBEXstdData 10 2" xfId="3210" xr:uid="{00000000-0005-0000-0000-0000CB0C0000}"/>
    <cellStyle name="SAPBEXstdData 11" xfId="2059" xr:uid="{00000000-0005-0000-0000-0000CC0C0000}"/>
    <cellStyle name="SAPBEXstdData 11 2" xfId="3211" xr:uid="{00000000-0005-0000-0000-0000CD0C0000}"/>
    <cellStyle name="SAPBEXstdData 12" xfId="2060" xr:uid="{00000000-0005-0000-0000-0000CE0C0000}"/>
    <cellStyle name="SAPBEXstdData 12 2" xfId="3212" xr:uid="{00000000-0005-0000-0000-0000CF0C0000}"/>
    <cellStyle name="SAPBEXstdData 13" xfId="2061" xr:uid="{00000000-0005-0000-0000-0000D00C0000}"/>
    <cellStyle name="SAPBEXstdData 13 2" xfId="3213" xr:uid="{00000000-0005-0000-0000-0000D10C0000}"/>
    <cellStyle name="SAPBEXstdData 14" xfId="2062" xr:uid="{00000000-0005-0000-0000-0000D20C0000}"/>
    <cellStyle name="SAPBEXstdData 14 2" xfId="3214" xr:uid="{00000000-0005-0000-0000-0000D30C0000}"/>
    <cellStyle name="SAPBEXstdData 15" xfId="2063" xr:uid="{00000000-0005-0000-0000-0000D40C0000}"/>
    <cellStyle name="SAPBEXstdData 15 2" xfId="3215" xr:uid="{00000000-0005-0000-0000-0000D50C0000}"/>
    <cellStyle name="SAPBEXstdData 16" xfId="2064" xr:uid="{00000000-0005-0000-0000-0000D60C0000}"/>
    <cellStyle name="SAPBEXstdData 16 2" xfId="3216" xr:uid="{00000000-0005-0000-0000-0000D70C0000}"/>
    <cellStyle name="SAPBEXstdData 17" xfId="3759" xr:uid="{00000000-0005-0000-0000-0000D80C0000}"/>
    <cellStyle name="SAPBEXstdData 18" xfId="3769" xr:uid="{4035074D-A989-41D7-B38B-03621B43B02D}"/>
    <cellStyle name="SAPBEXstdData 19" xfId="3804" xr:uid="{1CAE3363-DA40-46F1-AB9B-5F961B8A17E4}"/>
    <cellStyle name="SAPBEXstdData 2" xfId="2065" xr:uid="{00000000-0005-0000-0000-0000D90C0000}"/>
    <cellStyle name="SAPBEXstdData 2 2" xfId="2066" xr:uid="{00000000-0005-0000-0000-0000DA0C0000}"/>
    <cellStyle name="SAPBEXstdData 2 2 2" xfId="2067" xr:uid="{00000000-0005-0000-0000-0000DB0C0000}"/>
    <cellStyle name="SAPBEXstdData 2 2 2 2" xfId="3218" xr:uid="{00000000-0005-0000-0000-0000DC0C0000}"/>
    <cellStyle name="SAPBEXstdData 2 3" xfId="3217" xr:uid="{00000000-0005-0000-0000-0000DD0C0000}"/>
    <cellStyle name="SAPBEXstdData 2 4" xfId="3800" xr:uid="{B27C3111-EBC2-4A64-9829-0006A7C83E2E}"/>
    <cellStyle name="SAPBEXstdData 3" xfId="2068" xr:uid="{00000000-0005-0000-0000-0000DE0C0000}"/>
    <cellStyle name="SAPBEXstdData 3 2" xfId="3219" xr:uid="{00000000-0005-0000-0000-0000DF0C0000}"/>
    <cellStyle name="SAPBEXstdData 3 3" xfId="3900" xr:uid="{BD369C0D-4D97-4F89-91E1-99CA17334830}"/>
    <cellStyle name="SAPBEXstdData 4" xfId="2069" xr:uid="{00000000-0005-0000-0000-0000E00C0000}"/>
    <cellStyle name="SAPBEXstdData 4 2" xfId="3220" xr:uid="{00000000-0005-0000-0000-0000E10C0000}"/>
    <cellStyle name="SAPBEXstdData 4 3" xfId="3984" xr:uid="{A6EB5B04-BE95-4AB6-BDF7-E96B791F17ED}"/>
    <cellStyle name="SAPBEXstdData 5" xfId="2070" xr:uid="{00000000-0005-0000-0000-0000E20C0000}"/>
    <cellStyle name="SAPBEXstdData 5 2" xfId="3221" xr:uid="{00000000-0005-0000-0000-0000E30C0000}"/>
    <cellStyle name="SAPBEXstdData 6" xfId="2071" xr:uid="{00000000-0005-0000-0000-0000E40C0000}"/>
    <cellStyle name="SAPBEXstdData 6 2" xfId="3222" xr:uid="{00000000-0005-0000-0000-0000E50C0000}"/>
    <cellStyle name="SAPBEXstdData 7" xfId="2072" xr:uid="{00000000-0005-0000-0000-0000E60C0000}"/>
    <cellStyle name="SAPBEXstdData 7 2" xfId="3223" xr:uid="{00000000-0005-0000-0000-0000E70C0000}"/>
    <cellStyle name="SAPBEXstdData 8" xfId="2073" xr:uid="{00000000-0005-0000-0000-0000E80C0000}"/>
    <cellStyle name="SAPBEXstdData 8 2" xfId="3224" xr:uid="{00000000-0005-0000-0000-0000E90C0000}"/>
    <cellStyle name="SAPBEXstdData 9" xfId="2074" xr:uid="{00000000-0005-0000-0000-0000EA0C0000}"/>
    <cellStyle name="SAPBEXstdData 9 2" xfId="3225" xr:uid="{00000000-0005-0000-0000-0000EB0C0000}"/>
    <cellStyle name="SAPBEXstdData_gxaccion, 68" xfId="2075" xr:uid="{00000000-0005-0000-0000-0000EC0C0000}"/>
    <cellStyle name="SAPBEXstdDataEmph" xfId="2076" xr:uid="{00000000-0005-0000-0000-0000ED0C0000}"/>
    <cellStyle name="SAPBEXstdDataEmph 10" xfId="2077" xr:uid="{00000000-0005-0000-0000-0000EE0C0000}"/>
    <cellStyle name="SAPBEXstdDataEmph 10 2" xfId="3226" xr:uid="{00000000-0005-0000-0000-0000EF0C0000}"/>
    <cellStyle name="SAPBEXstdDataEmph 11" xfId="2078" xr:uid="{00000000-0005-0000-0000-0000F00C0000}"/>
    <cellStyle name="SAPBEXstdDataEmph 11 2" xfId="3227" xr:uid="{00000000-0005-0000-0000-0000F10C0000}"/>
    <cellStyle name="SAPBEXstdDataEmph 12" xfId="3760" xr:uid="{00000000-0005-0000-0000-0000F20C0000}"/>
    <cellStyle name="SAPBEXstdDataEmph 13" xfId="3796" xr:uid="{689A4322-1E65-4976-B5E1-F33E04719A04}"/>
    <cellStyle name="SAPBEXstdDataEmph 14" xfId="3818" xr:uid="{1FD101EA-200B-4DEF-AD67-4CF4FC359E36}"/>
    <cellStyle name="SAPBEXstdDataEmph 2" xfId="2079" xr:uid="{00000000-0005-0000-0000-0000F30C0000}"/>
    <cellStyle name="SAPBEXstdDataEmph 2 2" xfId="2080" xr:uid="{00000000-0005-0000-0000-0000F40C0000}"/>
    <cellStyle name="SAPBEXstdDataEmph 2 2 2" xfId="2081" xr:uid="{00000000-0005-0000-0000-0000F50C0000}"/>
    <cellStyle name="SAPBEXstdDataEmph 2 2 2 2" xfId="3229" xr:uid="{00000000-0005-0000-0000-0000F60C0000}"/>
    <cellStyle name="SAPBEXstdDataEmph 2 3" xfId="3228" xr:uid="{00000000-0005-0000-0000-0000F70C0000}"/>
    <cellStyle name="SAPBEXstdDataEmph 2 4" xfId="3878" xr:uid="{8055B83F-CEE0-404C-BFE4-D1488E7D6179}"/>
    <cellStyle name="SAPBEXstdDataEmph 3" xfId="2082" xr:uid="{00000000-0005-0000-0000-0000F80C0000}"/>
    <cellStyle name="SAPBEXstdDataEmph 3 2" xfId="3230" xr:uid="{00000000-0005-0000-0000-0000F90C0000}"/>
    <cellStyle name="SAPBEXstdDataEmph 4" xfId="2083" xr:uid="{00000000-0005-0000-0000-0000FA0C0000}"/>
    <cellStyle name="SAPBEXstdDataEmph 4 2" xfId="3231" xr:uid="{00000000-0005-0000-0000-0000FB0C0000}"/>
    <cellStyle name="SAPBEXstdDataEmph 5" xfId="2084" xr:uid="{00000000-0005-0000-0000-0000FC0C0000}"/>
    <cellStyle name="SAPBEXstdDataEmph 5 2" xfId="3232" xr:uid="{00000000-0005-0000-0000-0000FD0C0000}"/>
    <cellStyle name="SAPBEXstdDataEmph 6" xfId="2085" xr:uid="{00000000-0005-0000-0000-0000FE0C0000}"/>
    <cellStyle name="SAPBEXstdDataEmph 6 2" xfId="3233" xr:uid="{00000000-0005-0000-0000-0000FF0C0000}"/>
    <cellStyle name="SAPBEXstdDataEmph 7" xfId="2086" xr:uid="{00000000-0005-0000-0000-0000000D0000}"/>
    <cellStyle name="SAPBEXstdDataEmph 7 2" xfId="3234" xr:uid="{00000000-0005-0000-0000-0000010D0000}"/>
    <cellStyle name="SAPBEXstdDataEmph 8" xfId="2087" xr:uid="{00000000-0005-0000-0000-0000020D0000}"/>
    <cellStyle name="SAPBEXstdDataEmph 8 2" xfId="3235" xr:uid="{00000000-0005-0000-0000-0000030D0000}"/>
    <cellStyle name="SAPBEXstdDataEmph 9" xfId="2088" xr:uid="{00000000-0005-0000-0000-0000040D0000}"/>
    <cellStyle name="SAPBEXstdDataEmph 9 2" xfId="3236" xr:uid="{00000000-0005-0000-0000-0000050D0000}"/>
    <cellStyle name="SAPBEXstdDataEmph_valor justo.junio2010" xfId="3237" xr:uid="{00000000-0005-0000-0000-0000060D0000}"/>
    <cellStyle name="SAPBEXstdItem" xfId="2089" xr:uid="{00000000-0005-0000-0000-0000070D0000}"/>
    <cellStyle name="SAPBEXstdItem 10" xfId="2090" xr:uid="{00000000-0005-0000-0000-0000080D0000}"/>
    <cellStyle name="SAPBEXstdItem 10 2" xfId="3238" xr:uid="{00000000-0005-0000-0000-0000090D0000}"/>
    <cellStyle name="SAPBEXstdItem 10 3" xfId="3692" xr:uid="{00000000-0005-0000-0000-00000A0D0000}"/>
    <cellStyle name="SAPBEXstdItem 10 4" xfId="3477" xr:uid="{00000000-0005-0000-0000-00000B0D0000}"/>
    <cellStyle name="SAPBEXstdItem 10 5" xfId="3901" xr:uid="{CE42DFBC-F4B5-4D3D-81C5-0A3826DA2FDC}"/>
    <cellStyle name="SAPBEXstdItem 11" xfId="2091" xr:uid="{00000000-0005-0000-0000-00000C0D0000}"/>
    <cellStyle name="SAPBEXstdItem 11 2" xfId="3239" xr:uid="{00000000-0005-0000-0000-00000D0D0000}"/>
    <cellStyle name="SAPBEXstdItem 11 3" xfId="3693" xr:uid="{00000000-0005-0000-0000-00000E0D0000}"/>
    <cellStyle name="SAPBEXstdItem 11 4" xfId="3478" xr:uid="{00000000-0005-0000-0000-00000F0D0000}"/>
    <cellStyle name="SAPBEXstdItem 11 5" xfId="3902" xr:uid="{B8E95939-25A6-492F-B778-971A18586047}"/>
    <cellStyle name="SAPBEXstdItem 12" xfId="2092" xr:uid="{00000000-0005-0000-0000-0000100D0000}"/>
    <cellStyle name="SAPBEXstdItem 12 2" xfId="3240" xr:uid="{00000000-0005-0000-0000-0000110D0000}"/>
    <cellStyle name="SAPBEXstdItem 13" xfId="2093" xr:uid="{00000000-0005-0000-0000-0000120D0000}"/>
    <cellStyle name="SAPBEXstdItem 13 2" xfId="3241" xr:uid="{00000000-0005-0000-0000-0000130D0000}"/>
    <cellStyle name="SAPBEXstdItem 14" xfId="3761" xr:uid="{00000000-0005-0000-0000-0000140D0000}"/>
    <cellStyle name="SAPBEXstdItem 15" xfId="3767" xr:uid="{0D120F86-7EC9-4404-BD10-B69B13CF2ABB}"/>
    <cellStyle name="SAPBEXstdItem 16" xfId="3820" xr:uid="{842CB1BB-DD15-4B77-84AF-CDDDF00815A1}"/>
    <cellStyle name="SAPBEXstdItem 2" xfId="2094" xr:uid="{00000000-0005-0000-0000-0000150D0000}"/>
    <cellStyle name="SAPBEXstdItem 2 2" xfId="2095" xr:uid="{00000000-0005-0000-0000-0000160D0000}"/>
    <cellStyle name="SAPBEXstdItem 2 2 2" xfId="2096" xr:uid="{00000000-0005-0000-0000-0000170D0000}"/>
    <cellStyle name="SAPBEXstdItem 2 2 2 2" xfId="3243" xr:uid="{00000000-0005-0000-0000-0000180D0000}"/>
    <cellStyle name="SAPBEXstdItem 2 3" xfId="3242" xr:uid="{00000000-0005-0000-0000-0000190D0000}"/>
    <cellStyle name="SAPBEXstdItem 2 4" xfId="3801" xr:uid="{0999DA61-A90C-4228-B1D4-A374A9D6E59D}"/>
    <cellStyle name="SAPBEXstdItem 2 5" xfId="3903" xr:uid="{04BDF9FD-2EC3-46D4-B840-C3DC22C279FE}"/>
    <cellStyle name="SAPBEXstdItem 3" xfId="2097" xr:uid="{00000000-0005-0000-0000-00001A0D0000}"/>
    <cellStyle name="SAPBEXstdItem 3 2" xfId="3244" xr:uid="{00000000-0005-0000-0000-00001B0D0000}"/>
    <cellStyle name="SAPBEXstdItem 3 3" xfId="3904" xr:uid="{5F346F71-AC3E-463B-B88B-58ED57E92462}"/>
    <cellStyle name="SAPBEXstdItem 4" xfId="2098" xr:uid="{00000000-0005-0000-0000-00001C0D0000}"/>
    <cellStyle name="SAPBEXstdItem 4 2" xfId="3245" xr:uid="{00000000-0005-0000-0000-00001D0D0000}"/>
    <cellStyle name="SAPBEXstdItem 4 3" xfId="3905" xr:uid="{A191ED39-6257-4F5F-B9E8-78926D259ECD}"/>
    <cellStyle name="SAPBEXstdItem 5" xfId="2099" xr:uid="{00000000-0005-0000-0000-00001E0D0000}"/>
    <cellStyle name="SAPBEXstdItem 5 2" xfId="3246" xr:uid="{00000000-0005-0000-0000-00001F0D0000}"/>
    <cellStyle name="SAPBEXstdItem 5 3" xfId="3906" xr:uid="{6FEC8489-727A-4E46-95F5-1AF3EFC9B33C}"/>
    <cellStyle name="SAPBEXstdItem 6" xfId="2100" xr:uid="{00000000-0005-0000-0000-0000200D0000}"/>
    <cellStyle name="SAPBEXstdItem 6 2" xfId="3247" xr:uid="{00000000-0005-0000-0000-0000210D0000}"/>
    <cellStyle name="SAPBEXstdItem 6 3" xfId="3907" xr:uid="{8C4B8E6F-7D17-4624-B11E-A75DA8DFFB32}"/>
    <cellStyle name="SAPBEXstdItem 7" xfId="2101" xr:uid="{00000000-0005-0000-0000-0000220D0000}"/>
    <cellStyle name="SAPBEXstdItem 7 2" xfId="3248" xr:uid="{00000000-0005-0000-0000-0000230D0000}"/>
    <cellStyle name="SAPBEXstdItem 7 3" xfId="3694" xr:uid="{00000000-0005-0000-0000-0000240D0000}"/>
    <cellStyle name="SAPBEXstdItem 7 4" xfId="3479" xr:uid="{00000000-0005-0000-0000-0000250D0000}"/>
    <cellStyle name="SAPBEXstdItem 7 5" xfId="3908" xr:uid="{F4B2E7B3-BEE3-48F7-AC2A-B59FC8A0E6F4}"/>
    <cellStyle name="SAPBEXstdItem 8" xfId="2102" xr:uid="{00000000-0005-0000-0000-0000260D0000}"/>
    <cellStyle name="SAPBEXstdItem 8 2" xfId="3249" xr:uid="{00000000-0005-0000-0000-0000270D0000}"/>
    <cellStyle name="SAPBEXstdItem 8 3" xfId="3695" xr:uid="{00000000-0005-0000-0000-0000280D0000}"/>
    <cellStyle name="SAPBEXstdItem 8 4" xfId="3480" xr:uid="{00000000-0005-0000-0000-0000290D0000}"/>
    <cellStyle name="SAPBEXstdItem 8 5" xfId="3909" xr:uid="{9428E4D4-927B-4B88-B2DF-8D753D100591}"/>
    <cellStyle name="SAPBEXstdItem 9" xfId="2103" xr:uid="{00000000-0005-0000-0000-00002A0D0000}"/>
    <cellStyle name="SAPBEXstdItem 9 2" xfId="3250" xr:uid="{00000000-0005-0000-0000-00002B0D0000}"/>
    <cellStyle name="SAPBEXstdItem 9 3" xfId="3696" xr:uid="{00000000-0005-0000-0000-00002C0D0000}"/>
    <cellStyle name="SAPBEXstdItem 9 4" xfId="3481" xr:uid="{00000000-0005-0000-0000-00002D0D0000}"/>
    <cellStyle name="SAPBEXstdItem 9 5" xfId="3910" xr:uid="{A4DEA6B3-E51F-48B0-AF88-6AEB437C9284}"/>
    <cellStyle name="SAPBEXstdItem_gxaccion, 68" xfId="2104" xr:uid="{00000000-0005-0000-0000-00002E0D0000}"/>
    <cellStyle name="SAPBEXstdItemX" xfId="2105" xr:uid="{00000000-0005-0000-0000-00002F0D0000}"/>
    <cellStyle name="SAPBEXstdItemX 10" xfId="2106" xr:uid="{00000000-0005-0000-0000-0000300D0000}"/>
    <cellStyle name="SAPBEXstdItemX 11" xfId="2107" xr:uid="{00000000-0005-0000-0000-0000310D0000}"/>
    <cellStyle name="SAPBEXstdItemX 12" xfId="3762" xr:uid="{00000000-0005-0000-0000-0000320D0000}"/>
    <cellStyle name="SAPBEXstdItemX 13" xfId="3816" xr:uid="{BE5CA3AE-4821-488C-A4F2-7C0B2978536A}"/>
    <cellStyle name="SAPBEXstdItemX 2" xfId="2108" xr:uid="{00000000-0005-0000-0000-0000330D0000}"/>
    <cellStyle name="SAPBEXstdItemX 2 2" xfId="2109" xr:uid="{00000000-0005-0000-0000-0000340D0000}"/>
    <cellStyle name="SAPBEXstdItemX 2 2 2" xfId="2110" xr:uid="{00000000-0005-0000-0000-0000350D0000}"/>
    <cellStyle name="SAPBEXstdItemX 2 3" xfId="3880" xr:uid="{403EF36E-9B04-4FD8-8A2E-29539FFFE9B7}"/>
    <cellStyle name="SAPBEXstdItemX 3" xfId="2111" xr:uid="{00000000-0005-0000-0000-0000360D0000}"/>
    <cellStyle name="SAPBEXstdItemX 4" xfId="2112" xr:uid="{00000000-0005-0000-0000-0000370D0000}"/>
    <cellStyle name="SAPBEXstdItemX 5" xfId="2113" xr:uid="{00000000-0005-0000-0000-0000380D0000}"/>
    <cellStyle name="SAPBEXstdItemX 6" xfId="2114" xr:uid="{00000000-0005-0000-0000-0000390D0000}"/>
    <cellStyle name="SAPBEXstdItemX 7" xfId="2115" xr:uid="{00000000-0005-0000-0000-00003A0D0000}"/>
    <cellStyle name="SAPBEXstdItemX 8" xfId="2116" xr:uid="{00000000-0005-0000-0000-00003B0D0000}"/>
    <cellStyle name="SAPBEXstdItemX 9" xfId="2117" xr:uid="{00000000-0005-0000-0000-00003C0D0000}"/>
    <cellStyle name="SAPBEXstdItemX_valor justo.junio2010" xfId="3251" xr:uid="{00000000-0005-0000-0000-00003D0D0000}"/>
    <cellStyle name="SAPBEXtitle" xfId="2118" xr:uid="{00000000-0005-0000-0000-00003E0D0000}"/>
    <cellStyle name="SAPBEXtitle 10" xfId="2119" xr:uid="{00000000-0005-0000-0000-00003F0D0000}"/>
    <cellStyle name="SAPBEXtitle 11" xfId="2120" xr:uid="{00000000-0005-0000-0000-0000400D0000}"/>
    <cellStyle name="SAPBEXtitle 12" xfId="3763" xr:uid="{00000000-0005-0000-0000-0000410D0000}"/>
    <cellStyle name="SAPBEXtitle 13" xfId="3797" xr:uid="{B95CBF2E-9185-48A3-B493-B0828DD40449}"/>
    <cellStyle name="SAPBEXtitle 2" xfId="2121" xr:uid="{00000000-0005-0000-0000-0000420D0000}"/>
    <cellStyle name="SAPBEXtitle 2 2" xfId="2122" xr:uid="{00000000-0005-0000-0000-0000430D0000}"/>
    <cellStyle name="SAPBEXtitle 2 2 2" xfId="2123" xr:uid="{00000000-0005-0000-0000-0000440D0000}"/>
    <cellStyle name="SAPBEXtitle 2 3" xfId="3881" xr:uid="{06D95659-FCA6-48F6-B110-4C84313450EA}"/>
    <cellStyle name="SAPBEXtitle 3" xfId="2124" xr:uid="{00000000-0005-0000-0000-0000450D0000}"/>
    <cellStyle name="SAPBEXtitle 4" xfId="2125" xr:uid="{00000000-0005-0000-0000-0000460D0000}"/>
    <cellStyle name="SAPBEXtitle 5" xfId="2126" xr:uid="{00000000-0005-0000-0000-0000470D0000}"/>
    <cellStyle name="SAPBEXtitle 6" xfId="2127" xr:uid="{00000000-0005-0000-0000-0000480D0000}"/>
    <cellStyle name="SAPBEXtitle 7" xfId="2128" xr:uid="{00000000-0005-0000-0000-0000490D0000}"/>
    <cellStyle name="SAPBEXtitle 8" xfId="2129" xr:uid="{00000000-0005-0000-0000-00004A0D0000}"/>
    <cellStyle name="SAPBEXtitle 9" xfId="2130" xr:uid="{00000000-0005-0000-0000-00004B0D0000}"/>
    <cellStyle name="SAPBEXunassignedItem" xfId="2131" xr:uid="{00000000-0005-0000-0000-00004C0D0000}"/>
    <cellStyle name="SAPBEXunassignedItem 2" xfId="2132" xr:uid="{00000000-0005-0000-0000-00004D0D0000}"/>
    <cellStyle name="SAPBEXunassignedItem 3" xfId="2133" xr:uid="{00000000-0005-0000-0000-00004E0D0000}"/>
    <cellStyle name="SAPBEXunassignedItem 4" xfId="2134" xr:uid="{00000000-0005-0000-0000-00004F0D0000}"/>
    <cellStyle name="SAPBEXunassignedItem 5" xfId="2135" xr:uid="{00000000-0005-0000-0000-0000500D0000}"/>
    <cellStyle name="SAPBEXunassignedItem 6" xfId="2136" xr:uid="{00000000-0005-0000-0000-0000510D0000}"/>
    <cellStyle name="SAPBEXunassignedItem 7" xfId="2137" xr:uid="{00000000-0005-0000-0000-0000520D0000}"/>
    <cellStyle name="SAPBEXunassignedItem 8" xfId="3838" xr:uid="{6874EB2C-F550-40EE-B2F1-7E22531AE72F}"/>
    <cellStyle name="SAPBEXundefined" xfId="2138" xr:uid="{00000000-0005-0000-0000-0000530D0000}"/>
    <cellStyle name="SAPBEXundefined 10" xfId="2139" xr:uid="{00000000-0005-0000-0000-0000540D0000}"/>
    <cellStyle name="SAPBEXundefined 10 2" xfId="3252" xr:uid="{00000000-0005-0000-0000-0000550D0000}"/>
    <cellStyle name="SAPBEXundefined 11" xfId="2140" xr:uid="{00000000-0005-0000-0000-0000560D0000}"/>
    <cellStyle name="SAPBEXundefined 11 2" xfId="3253" xr:uid="{00000000-0005-0000-0000-0000570D0000}"/>
    <cellStyle name="SAPBEXundefined 12" xfId="3764" xr:uid="{00000000-0005-0000-0000-0000580D0000}"/>
    <cellStyle name="SAPBEXundefined 13" xfId="3798" xr:uid="{4E8CF833-75E5-490B-AA37-E43F645F88F1}"/>
    <cellStyle name="SAPBEXundefined 14" xfId="3808" xr:uid="{7DCA36E0-5275-4C64-B5D7-00C9BE25EB09}"/>
    <cellStyle name="SAPBEXundefined 2" xfId="2141" xr:uid="{00000000-0005-0000-0000-0000590D0000}"/>
    <cellStyle name="SAPBEXundefined 2 2" xfId="2142" xr:uid="{00000000-0005-0000-0000-00005A0D0000}"/>
    <cellStyle name="SAPBEXundefined 2 2 2" xfId="2143" xr:uid="{00000000-0005-0000-0000-00005B0D0000}"/>
    <cellStyle name="SAPBEXundefined 2 2 2 2" xfId="3255" xr:uid="{00000000-0005-0000-0000-00005C0D0000}"/>
    <cellStyle name="SAPBEXundefined 2 3" xfId="3254" xr:uid="{00000000-0005-0000-0000-00005D0D0000}"/>
    <cellStyle name="SAPBEXundefined 2 4" xfId="3882" xr:uid="{EC4D0C4A-9F78-4028-9BE8-9A47573900EE}"/>
    <cellStyle name="SAPBEXundefined 3" xfId="2144" xr:uid="{00000000-0005-0000-0000-00005E0D0000}"/>
    <cellStyle name="SAPBEXundefined 3 2" xfId="3256" xr:uid="{00000000-0005-0000-0000-00005F0D0000}"/>
    <cellStyle name="SAPBEXundefined 4" xfId="2145" xr:uid="{00000000-0005-0000-0000-0000600D0000}"/>
    <cellStyle name="SAPBEXundefined 4 2" xfId="3257" xr:uid="{00000000-0005-0000-0000-0000610D0000}"/>
    <cellStyle name="SAPBEXundefined 5" xfId="2146" xr:uid="{00000000-0005-0000-0000-0000620D0000}"/>
    <cellStyle name="SAPBEXundefined 5 2" xfId="3258" xr:uid="{00000000-0005-0000-0000-0000630D0000}"/>
    <cellStyle name="SAPBEXundefined 6" xfId="2147" xr:uid="{00000000-0005-0000-0000-0000640D0000}"/>
    <cellStyle name="SAPBEXundefined 6 2" xfId="3259" xr:uid="{00000000-0005-0000-0000-0000650D0000}"/>
    <cellStyle name="SAPBEXundefined 7" xfId="2148" xr:uid="{00000000-0005-0000-0000-0000660D0000}"/>
    <cellStyle name="SAPBEXundefined 7 2" xfId="3260" xr:uid="{00000000-0005-0000-0000-0000670D0000}"/>
    <cellStyle name="SAPBEXundefined 8" xfId="2149" xr:uid="{00000000-0005-0000-0000-0000680D0000}"/>
    <cellStyle name="SAPBEXundefined 8 2" xfId="3261" xr:uid="{00000000-0005-0000-0000-0000690D0000}"/>
    <cellStyle name="SAPBEXundefined 9" xfId="2150" xr:uid="{00000000-0005-0000-0000-00006A0D0000}"/>
    <cellStyle name="SAPBEXundefined 9 2" xfId="3262" xr:uid="{00000000-0005-0000-0000-00006B0D0000}"/>
    <cellStyle name="SAPBEXundefined_valor justo.junio2010" xfId="3263" xr:uid="{00000000-0005-0000-0000-00006C0D0000}"/>
    <cellStyle name="Sheet Title" xfId="2151" xr:uid="{00000000-0005-0000-0000-00006D0D0000}"/>
    <cellStyle name="Standard_FORMA-1" xfId="2152" xr:uid="{00000000-0005-0000-0000-00006E0D0000}"/>
    <cellStyle name="Suma" xfId="175" xr:uid="{00000000-0005-0000-0000-00006F0D0000}"/>
    <cellStyle name="Suma 2" xfId="4165" xr:uid="{1D0A663B-1513-49AF-8976-7F8803D47BB6}"/>
    <cellStyle name="Tekst obja?nienia" xfId="2153" xr:uid="{00000000-0005-0000-0000-0000700D0000}"/>
    <cellStyle name="Tekst objaśnienia" xfId="176" xr:uid="{00000000-0005-0000-0000-0000710D0000}"/>
    <cellStyle name="Tekst ostrze?enia" xfId="2154" xr:uid="{00000000-0005-0000-0000-0000720D0000}"/>
    <cellStyle name="Tekst ostrzeżenia" xfId="177" xr:uid="{00000000-0005-0000-0000-0000730D0000}"/>
    <cellStyle name="Texto de advertencia" xfId="3296" builtinId="11" customBuiltin="1"/>
    <cellStyle name="Texto de advertencia 10" xfId="2155" xr:uid="{00000000-0005-0000-0000-0000750D0000}"/>
    <cellStyle name="Texto de advertencia 10 2" xfId="2156" xr:uid="{00000000-0005-0000-0000-0000760D0000}"/>
    <cellStyle name="Texto de advertencia 10 3" xfId="2157" xr:uid="{00000000-0005-0000-0000-0000770D0000}"/>
    <cellStyle name="Texto de advertencia 10 4" xfId="2158" xr:uid="{00000000-0005-0000-0000-0000780D0000}"/>
    <cellStyle name="Texto de advertencia 10 5" xfId="2159" xr:uid="{00000000-0005-0000-0000-0000790D0000}"/>
    <cellStyle name="Texto de advertencia 10 6" xfId="3482" xr:uid="{00000000-0005-0000-0000-00007A0D0000}"/>
    <cellStyle name="Texto de advertencia 10 7" xfId="3697" xr:uid="{00000000-0005-0000-0000-00007B0D0000}"/>
    <cellStyle name="Texto de advertencia 10 8" xfId="3538" xr:uid="{00000000-0005-0000-0000-00007C0D0000}"/>
    <cellStyle name="Texto de advertencia 10 9" xfId="4433" xr:uid="{31CB865D-15CE-4C84-9C19-F63BD64FC309}"/>
    <cellStyle name="Texto de advertencia 11" xfId="2160" xr:uid="{00000000-0005-0000-0000-00007D0D0000}"/>
    <cellStyle name="Texto de advertencia 12" xfId="2161" xr:uid="{00000000-0005-0000-0000-00007E0D0000}"/>
    <cellStyle name="Texto de advertencia 12 2" xfId="4036" xr:uid="{FE690B90-6EA0-4300-9F4D-350B60C1B554}"/>
    <cellStyle name="Texto de advertencia 13" xfId="2162" xr:uid="{00000000-0005-0000-0000-00007F0D0000}"/>
    <cellStyle name="Texto de advertencia 14" xfId="2163" xr:uid="{00000000-0005-0000-0000-0000800D0000}"/>
    <cellStyle name="Texto de advertencia 15" xfId="178" xr:uid="{00000000-0005-0000-0000-0000810D0000}"/>
    <cellStyle name="Texto de advertencia 2" xfId="2164" xr:uid="{00000000-0005-0000-0000-0000820D0000}"/>
    <cellStyle name="Texto de advertencia 2 2" xfId="2165" xr:uid="{00000000-0005-0000-0000-0000830D0000}"/>
    <cellStyle name="Texto de advertencia 2 3" xfId="2166" xr:uid="{00000000-0005-0000-0000-0000840D0000}"/>
    <cellStyle name="Texto de advertencia 2 4" xfId="2167" xr:uid="{00000000-0005-0000-0000-0000850D0000}"/>
    <cellStyle name="Texto de advertencia 2 5" xfId="2168" xr:uid="{00000000-0005-0000-0000-0000860D0000}"/>
    <cellStyle name="Texto de advertencia 2 6" xfId="2169" xr:uid="{00000000-0005-0000-0000-0000870D0000}"/>
    <cellStyle name="Texto de advertencia 2 7" xfId="3698" xr:uid="{00000000-0005-0000-0000-0000880D0000}"/>
    <cellStyle name="Texto de advertencia 2 8" xfId="3985" xr:uid="{601C83C1-72F5-4789-94BF-123ECF0ABA3C}"/>
    <cellStyle name="Texto de advertencia 3" xfId="2170" xr:uid="{00000000-0005-0000-0000-0000890D0000}"/>
    <cellStyle name="Texto de advertencia 3 2" xfId="2171" xr:uid="{00000000-0005-0000-0000-00008A0D0000}"/>
    <cellStyle name="Texto de advertencia 3 3" xfId="2172" xr:uid="{00000000-0005-0000-0000-00008B0D0000}"/>
    <cellStyle name="Texto de advertencia 3 4" xfId="2173" xr:uid="{00000000-0005-0000-0000-00008C0D0000}"/>
    <cellStyle name="Texto de advertencia 3 5" xfId="2174" xr:uid="{00000000-0005-0000-0000-00008D0D0000}"/>
    <cellStyle name="Texto de advertencia 3 6" xfId="3699" xr:uid="{00000000-0005-0000-0000-00008E0D0000}"/>
    <cellStyle name="Texto de advertencia 3 7" xfId="4166" xr:uid="{5633CF47-937B-40DA-8C6E-8EF55E04BF24}"/>
    <cellStyle name="Texto de advertencia 4" xfId="2175" xr:uid="{00000000-0005-0000-0000-00008F0D0000}"/>
    <cellStyle name="Texto de advertencia 4 2" xfId="2176" xr:uid="{00000000-0005-0000-0000-0000900D0000}"/>
    <cellStyle name="Texto de advertencia 4 3" xfId="2177" xr:uid="{00000000-0005-0000-0000-0000910D0000}"/>
    <cellStyle name="Texto de advertencia 4 4" xfId="2178" xr:uid="{00000000-0005-0000-0000-0000920D0000}"/>
    <cellStyle name="Texto de advertencia 4 5" xfId="2179" xr:uid="{00000000-0005-0000-0000-0000930D0000}"/>
    <cellStyle name="Texto de advertencia 4 6" xfId="3700" xr:uid="{00000000-0005-0000-0000-0000940D0000}"/>
    <cellStyle name="Texto de advertencia 5" xfId="2180" xr:uid="{00000000-0005-0000-0000-0000950D0000}"/>
    <cellStyle name="Texto de advertencia 5 2" xfId="2181" xr:uid="{00000000-0005-0000-0000-0000960D0000}"/>
    <cellStyle name="Texto de advertencia 5 3" xfId="2182" xr:uid="{00000000-0005-0000-0000-0000970D0000}"/>
    <cellStyle name="Texto de advertencia 5 4" xfId="2183" xr:uid="{00000000-0005-0000-0000-0000980D0000}"/>
    <cellStyle name="Texto de advertencia 5 5" xfId="2184" xr:uid="{00000000-0005-0000-0000-0000990D0000}"/>
    <cellStyle name="Texto de advertencia 5 6" xfId="3701" xr:uid="{00000000-0005-0000-0000-00009A0D0000}"/>
    <cellStyle name="Texto de advertencia 6" xfId="2185" xr:uid="{00000000-0005-0000-0000-00009B0D0000}"/>
    <cellStyle name="Texto de advertencia 6 2" xfId="2186" xr:uid="{00000000-0005-0000-0000-00009C0D0000}"/>
    <cellStyle name="Texto de advertencia 6 3" xfId="2187" xr:uid="{00000000-0005-0000-0000-00009D0D0000}"/>
    <cellStyle name="Texto de advertencia 6 4" xfId="2188" xr:uid="{00000000-0005-0000-0000-00009E0D0000}"/>
    <cellStyle name="Texto de advertencia 6 5" xfId="2189" xr:uid="{00000000-0005-0000-0000-00009F0D0000}"/>
    <cellStyle name="Texto de advertencia 7" xfId="2190" xr:uid="{00000000-0005-0000-0000-0000A00D0000}"/>
    <cellStyle name="Texto de advertencia 7 2" xfId="2191" xr:uid="{00000000-0005-0000-0000-0000A10D0000}"/>
    <cellStyle name="Texto de advertencia 7 3" xfId="2192" xr:uid="{00000000-0005-0000-0000-0000A20D0000}"/>
    <cellStyle name="Texto de advertencia 7 4" xfId="2193" xr:uid="{00000000-0005-0000-0000-0000A30D0000}"/>
    <cellStyle name="Texto de advertencia 7 5" xfId="2194" xr:uid="{00000000-0005-0000-0000-0000A40D0000}"/>
    <cellStyle name="Texto de advertencia 7 6" xfId="4167" xr:uid="{6817F5E0-A2EF-45FB-B14B-9308A214E5BD}"/>
    <cellStyle name="Texto de advertencia 8" xfId="2195" xr:uid="{00000000-0005-0000-0000-0000A50D0000}"/>
    <cellStyle name="Texto de advertencia 8 2" xfId="2196" xr:uid="{00000000-0005-0000-0000-0000A60D0000}"/>
    <cellStyle name="Texto de advertencia 8 3" xfId="2197" xr:uid="{00000000-0005-0000-0000-0000A70D0000}"/>
    <cellStyle name="Texto de advertencia 8 4" xfId="2198" xr:uid="{00000000-0005-0000-0000-0000A80D0000}"/>
    <cellStyle name="Texto de advertencia 8 5" xfId="2199" xr:uid="{00000000-0005-0000-0000-0000A90D0000}"/>
    <cellStyle name="Texto de advertencia 8 6" xfId="4234" xr:uid="{EB72AF61-FC70-4533-BD87-BA6F8F5B8537}"/>
    <cellStyle name="Texto de advertencia 9" xfId="2200" xr:uid="{00000000-0005-0000-0000-0000AA0D0000}"/>
    <cellStyle name="Texto de advertencia 9 2" xfId="2201" xr:uid="{00000000-0005-0000-0000-0000AB0D0000}"/>
    <cellStyle name="Texto de advertencia 9 3" xfId="2202" xr:uid="{00000000-0005-0000-0000-0000AC0D0000}"/>
    <cellStyle name="Texto de advertencia 9 4" xfId="2203" xr:uid="{00000000-0005-0000-0000-0000AD0D0000}"/>
    <cellStyle name="Texto de advertencia 9 5" xfId="2204" xr:uid="{00000000-0005-0000-0000-0000AE0D0000}"/>
    <cellStyle name="Texto de advertencia 9 6" xfId="4324" xr:uid="{F6E2B552-7759-4F60-A4C0-89D7068EF9C3}"/>
    <cellStyle name="Texto explicativo" xfId="3298" builtinId="53" customBuiltin="1"/>
    <cellStyle name="Texto explicativo 10" xfId="179" xr:uid="{00000000-0005-0000-0000-0000B00D0000}"/>
    <cellStyle name="Texto explicativo 10 2" xfId="4435" xr:uid="{CBC63A24-339E-46FD-8554-207A43F9603A}"/>
    <cellStyle name="Texto explicativo 11" xfId="4518" xr:uid="{4289F982-C461-4061-B73C-3EF4FC323BB2}"/>
    <cellStyle name="Texto explicativo 12" xfId="4037" xr:uid="{D2E35B31-9850-4F01-937A-65328BE58DA0}"/>
    <cellStyle name="Texto explicativo 2" xfId="2205" xr:uid="{00000000-0005-0000-0000-0000B10D0000}"/>
    <cellStyle name="Texto explicativo 2 2" xfId="2206" xr:uid="{00000000-0005-0000-0000-0000B20D0000}"/>
    <cellStyle name="Texto explicativo 2 3" xfId="3483" xr:uid="{00000000-0005-0000-0000-0000B30D0000}"/>
    <cellStyle name="Texto explicativo 2 4" xfId="3539" xr:uid="{00000000-0005-0000-0000-0000B40D0000}"/>
    <cellStyle name="Texto explicativo 3" xfId="2207" xr:uid="{00000000-0005-0000-0000-0000B50D0000}"/>
    <cellStyle name="Texto explicativo 3 2" xfId="3484" xr:uid="{00000000-0005-0000-0000-0000B60D0000}"/>
    <cellStyle name="Texto explicativo 3 3" xfId="4168" xr:uid="{3277E134-AA45-454F-B5B3-4F9A4C9097B3}"/>
    <cellStyle name="Texto explicativo 4" xfId="2208" xr:uid="{00000000-0005-0000-0000-0000B70D0000}"/>
    <cellStyle name="Texto explicativo 5" xfId="2209" xr:uid="{00000000-0005-0000-0000-0000B80D0000}"/>
    <cellStyle name="Texto explicativo 6" xfId="2210" xr:uid="{00000000-0005-0000-0000-0000B90D0000}"/>
    <cellStyle name="Texto explicativo 7" xfId="2636" xr:uid="{00000000-0005-0000-0000-0000BA0D0000}"/>
    <cellStyle name="Texto explicativo 7 2" xfId="4169" xr:uid="{96113A9D-58AC-47A6-BAF2-0808AF229536}"/>
    <cellStyle name="Texto explicativo 8" xfId="2637" xr:uid="{00000000-0005-0000-0000-0000BB0D0000}"/>
    <cellStyle name="Texto explicativo 8 2" xfId="4236" xr:uid="{CF3E1B52-2F0D-42AD-923A-19C0A36AE470}"/>
    <cellStyle name="Texto explicativo 9" xfId="2638" xr:uid="{00000000-0005-0000-0000-0000BC0D0000}"/>
    <cellStyle name="Texto explicativo 9 2" xfId="4325" xr:uid="{4AE52FD2-160A-45DB-A8D5-EB4B3424E26B}"/>
    <cellStyle name="Title" xfId="180" xr:uid="{00000000-0005-0000-0000-0000BD0D0000}"/>
    <cellStyle name="Título" xfId="3897" builtinId="15" customBuiltin="1"/>
    <cellStyle name="Título 1 10" xfId="2211" xr:uid="{00000000-0005-0000-0000-0000BE0D0000}"/>
    <cellStyle name="Título 1 10 2" xfId="2212" xr:uid="{00000000-0005-0000-0000-0000BF0D0000}"/>
    <cellStyle name="Título 1 10 3" xfId="2213" xr:uid="{00000000-0005-0000-0000-0000C00D0000}"/>
    <cellStyle name="Título 1 10 4" xfId="2214" xr:uid="{00000000-0005-0000-0000-0000C10D0000}"/>
    <cellStyle name="Título 1 10 5" xfId="2215" xr:uid="{00000000-0005-0000-0000-0000C20D0000}"/>
    <cellStyle name="Título 1 10 6" xfId="3702" xr:uid="{00000000-0005-0000-0000-0000C30D0000}"/>
    <cellStyle name="Título 1 10 7" xfId="3541" xr:uid="{00000000-0005-0000-0000-0000C40D0000}"/>
    <cellStyle name="Título 1 11" xfId="2216" xr:uid="{00000000-0005-0000-0000-0000C50D0000}"/>
    <cellStyle name="Título 1 12" xfId="2217" xr:uid="{00000000-0005-0000-0000-0000C60D0000}"/>
    <cellStyle name="Título 1 13" xfId="2218" xr:uid="{00000000-0005-0000-0000-0000C70D0000}"/>
    <cellStyle name="Título 1 14" xfId="2219" xr:uid="{00000000-0005-0000-0000-0000C80D0000}"/>
    <cellStyle name="Título 1 2" xfId="2220" xr:uid="{00000000-0005-0000-0000-0000C90D0000}"/>
    <cellStyle name="Título 1 2 2" xfId="2221" xr:uid="{00000000-0005-0000-0000-0000CA0D0000}"/>
    <cellStyle name="Título 1 2 3" xfId="2222" xr:uid="{00000000-0005-0000-0000-0000CB0D0000}"/>
    <cellStyle name="Título 1 2 4" xfId="2223" xr:uid="{00000000-0005-0000-0000-0000CC0D0000}"/>
    <cellStyle name="Título 1 2 5" xfId="2224" xr:uid="{00000000-0005-0000-0000-0000CD0D0000}"/>
    <cellStyle name="Título 1 2 6" xfId="2225" xr:uid="{00000000-0005-0000-0000-0000CE0D0000}"/>
    <cellStyle name="Título 1 3" xfId="2226" xr:uid="{00000000-0005-0000-0000-0000CF0D0000}"/>
    <cellStyle name="Título 1 3 2" xfId="2227" xr:uid="{00000000-0005-0000-0000-0000D00D0000}"/>
    <cellStyle name="Título 1 3 3" xfId="2228" xr:uid="{00000000-0005-0000-0000-0000D10D0000}"/>
    <cellStyle name="Título 1 3 4" xfId="2229" xr:uid="{00000000-0005-0000-0000-0000D20D0000}"/>
    <cellStyle name="Título 1 3 5" xfId="2230" xr:uid="{00000000-0005-0000-0000-0000D30D0000}"/>
    <cellStyle name="Título 1 3 6" xfId="4170" xr:uid="{7EEC46AD-ADD3-42F5-AF81-C7E01E6BAAAB}"/>
    <cellStyle name="Título 1 4" xfId="2231" xr:uid="{00000000-0005-0000-0000-0000D40D0000}"/>
    <cellStyle name="Título 1 4 2" xfId="2232" xr:uid="{00000000-0005-0000-0000-0000D50D0000}"/>
    <cellStyle name="Título 1 4 3" xfId="2233" xr:uid="{00000000-0005-0000-0000-0000D60D0000}"/>
    <cellStyle name="Título 1 4 4" xfId="2234" xr:uid="{00000000-0005-0000-0000-0000D70D0000}"/>
    <cellStyle name="Título 1 4 5" xfId="2235" xr:uid="{00000000-0005-0000-0000-0000D80D0000}"/>
    <cellStyle name="Título 1 5" xfId="2236" xr:uid="{00000000-0005-0000-0000-0000D90D0000}"/>
    <cellStyle name="Título 1 5 2" xfId="2237" xr:uid="{00000000-0005-0000-0000-0000DA0D0000}"/>
    <cellStyle name="Título 1 5 3" xfId="2238" xr:uid="{00000000-0005-0000-0000-0000DB0D0000}"/>
    <cellStyle name="Título 1 5 4" xfId="2239" xr:uid="{00000000-0005-0000-0000-0000DC0D0000}"/>
    <cellStyle name="Título 1 5 5" xfId="2240" xr:uid="{00000000-0005-0000-0000-0000DD0D0000}"/>
    <cellStyle name="Título 1 6" xfId="2241" xr:uid="{00000000-0005-0000-0000-0000DE0D0000}"/>
    <cellStyle name="Título 1 6 2" xfId="2242" xr:uid="{00000000-0005-0000-0000-0000DF0D0000}"/>
    <cellStyle name="Título 1 6 3" xfId="2243" xr:uid="{00000000-0005-0000-0000-0000E00D0000}"/>
    <cellStyle name="Título 1 6 4" xfId="2244" xr:uid="{00000000-0005-0000-0000-0000E10D0000}"/>
    <cellStyle name="Título 1 6 5" xfId="2245" xr:uid="{00000000-0005-0000-0000-0000E20D0000}"/>
    <cellStyle name="Título 1 6 6" xfId="4222" xr:uid="{F1BCB773-DC9E-45F2-A98A-C35D30027FE7}"/>
    <cellStyle name="Título 1 7" xfId="2246" xr:uid="{00000000-0005-0000-0000-0000E30D0000}"/>
    <cellStyle name="Título 1 7 2" xfId="2247" xr:uid="{00000000-0005-0000-0000-0000E40D0000}"/>
    <cellStyle name="Título 1 7 3" xfId="2248" xr:uid="{00000000-0005-0000-0000-0000E50D0000}"/>
    <cellStyle name="Título 1 7 4" xfId="2249" xr:uid="{00000000-0005-0000-0000-0000E60D0000}"/>
    <cellStyle name="Título 1 7 5" xfId="2250" xr:uid="{00000000-0005-0000-0000-0000E70D0000}"/>
    <cellStyle name="Título 1 8" xfId="2251" xr:uid="{00000000-0005-0000-0000-0000E80D0000}"/>
    <cellStyle name="Título 1 8 2" xfId="2252" xr:uid="{00000000-0005-0000-0000-0000E90D0000}"/>
    <cellStyle name="Título 1 8 3" xfId="2253" xr:uid="{00000000-0005-0000-0000-0000EA0D0000}"/>
    <cellStyle name="Título 1 8 4" xfId="2254" xr:uid="{00000000-0005-0000-0000-0000EB0D0000}"/>
    <cellStyle name="Título 1 8 5" xfId="2255" xr:uid="{00000000-0005-0000-0000-0000EC0D0000}"/>
    <cellStyle name="Título 1 9" xfId="2256" xr:uid="{00000000-0005-0000-0000-0000ED0D0000}"/>
    <cellStyle name="Título 1 9 2" xfId="2257" xr:uid="{00000000-0005-0000-0000-0000EE0D0000}"/>
    <cellStyle name="Título 1 9 3" xfId="2258" xr:uid="{00000000-0005-0000-0000-0000EF0D0000}"/>
    <cellStyle name="Título 1 9 4" xfId="2259" xr:uid="{00000000-0005-0000-0000-0000F00D0000}"/>
    <cellStyle name="Título 1 9 5" xfId="2260" xr:uid="{00000000-0005-0000-0000-0000F10D0000}"/>
    <cellStyle name="Título 10" xfId="2639" xr:uid="{00000000-0005-0000-0000-0000F20D0000}"/>
    <cellStyle name="Título 11" xfId="2640" xr:uid="{00000000-0005-0000-0000-0000F30D0000}"/>
    <cellStyle name="Título 12" xfId="181" xr:uid="{00000000-0005-0000-0000-0000F40D0000}"/>
    <cellStyle name="Título 2" xfId="3286" builtinId="17" customBuiltin="1"/>
    <cellStyle name="Título 2 10" xfId="2261" xr:uid="{00000000-0005-0000-0000-0000F60D0000}"/>
    <cellStyle name="Título 2 10 2" xfId="2262" xr:uid="{00000000-0005-0000-0000-0000F70D0000}"/>
    <cellStyle name="Título 2 10 3" xfId="2263" xr:uid="{00000000-0005-0000-0000-0000F80D0000}"/>
    <cellStyle name="Título 2 10 4" xfId="2264" xr:uid="{00000000-0005-0000-0000-0000F90D0000}"/>
    <cellStyle name="Título 2 10 5" xfId="2265" xr:uid="{00000000-0005-0000-0000-0000FA0D0000}"/>
    <cellStyle name="Título 2 10 6" xfId="3485" xr:uid="{00000000-0005-0000-0000-0000FB0D0000}"/>
    <cellStyle name="Título 2 10 7" xfId="3704" xr:uid="{00000000-0005-0000-0000-0000FC0D0000}"/>
    <cellStyle name="Título 2 10 8" xfId="3542" xr:uid="{00000000-0005-0000-0000-0000FD0D0000}"/>
    <cellStyle name="Título 2 11" xfId="2266" xr:uid="{00000000-0005-0000-0000-0000FE0D0000}"/>
    <cellStyle name="Título 2 12" xfId="2267" xr:uid="{00000000-0005-0000-0000-0000FF0D0000}"/>
    <cellStyle name="Título 2 13" xfId="2268" xr:uid="{00000000-0005-0000-0000-0000000E0000}"/>
    <cellStyle name="Título 2 14" xfId="2269" xr:uid="{00000000-0005-0000-0000-0000010E0000}"/>
    <cellStyle name="Título 2 15" xfId="183" xr:uid="{00000000-0005-0000-0000-0000020E0000}"/>
    <cellStyle name="Título 2 2" xfId="2270" xr:uid="{00000000-0005-0000-0000-0000030E0000}"/>
    <cellStyle name="Título 2 2 2" xfId="2271" xr:uid="{00000000-0005-0000-0000-0000040E0000}"/>
    <cellStyle name="Título 2 2 3" xfId="2272" xr:uid="{00000000-0005-0000-0000-0000050E0000}"/>
    <cellStyle name="Título 2 2 4" xfId="2273" xr:uid="{00000000-0005-0000-0000-0000060E0000}"/>
    <cellStyle name="Título 2 2 5" xfId="2274" xr:uid="{00000000-0005-0000-0000-0000070E0000}"/>
    <cellStyle name="Título 2 2 6" xfId="2275" xr:uid="{00000000-0005-0000-0000-0000080E0000}"/>
    <cellStyle name="Título 2 2 7" xfId="3705" xr:uid="{00000000-0005-0000-0000-0000090E0000}"/>
    <cellStyle name="Título 2 2 8" xfId="3986" xr:uid="{E140AA2A-3A7E-4D87-B301-733C8100C3C2}"/>
    <cellStyle name="Título 2 3" xfId="2276" xr:uid="{00000000-0005-0000-0000-00000A0E0000}"/>
    <cellStyle name="Título 2 3 2" xfId="2277" xr:uid="{00000000-0005-0000-0000-00000B0E0000}"/>
    <cellStyle name="Título 2 3 3" xfId="2278" xr:uid="{00000000-0005-0000-0000-00000C0E0000}"/>
    <cellStyle name="Título 2 3 4" xfId="2279" xr:uid="{00000000-0005-0000-0000-00000D0E0000}"/>
    <cellStyle name="Título 2 3 5" xfId="2280" xr:uid="{00000000-0005-0000-0000-00000E0E0000}"/>
    <cellStyle name="Título 2 3 6" xfId="3706" xr:uid="{00000000-0005-0000-0000-00000F0E0000}"/>
    <cellStyle name="Título 2 3 7" xfId="4171" xr:uid="{918A11C0-B27C-4A72-9A7E-BDE515AAD3F3}"/>
    <cellStyle name="Título 2 4" xfId="2281" xr:uid="{00000000-0005-0000-0000-0000100E0000}"/>
    <cellStyle name="Título 2 4 2" xfId="2282" xr:uid="{00000000-0005-0000-0000-0000110E0000}"/>
    <cellStyle name="Título 2 4 3" xfId="2283" xr:uid="{00000000-0005-0000-0000-0000120E0000}"/>
    <cellStyle name="Título 2 4 4" xfId="2284" xr:uid="{00000000-0005-0000-0000-0000130E0000}"/>
    <cellStyle name="Título 2 4 5" xfId="2285" xr:uid="{00000000-0005-0000-0000-0000140E0000}"/>
    <cellStyle name="Título 2 4 6" xfId="3707" xr:uid="{00000000-0005-0000-0000-0000150E0000}"/>
    <cellStyle name="Título 2 5" xfId="2286" xr:uid="{00000000-0005-0000-0000-0000160E0000}"/>
    <cellStyle name="Título 2 5 2" xfId="2287" xr:uid="{00000000-0005-0000-0000-0000170E0000}"/>
    <cellStyle name="Título 2 5 3" xfId="2288" xr:uid="{00000000-0005-0000-0000-0000180E0000}"/>
    <cellStyle name="Título 2 5 4" xfId="2289" xr:uid="{00000000-0005-0000-0000-0000190E0000}"/>
    <cellStyle name="Título 2 5 5" xfId="2290" xr:uid="{00000000-0005-0000-0000-00001A0E0000}"/>
    <cellStyle name="Título 2 5 6" xfId="3708" xr:uid="{00000000-0005-0000-0000-00001B0E0000}"/>
    <cellStyle name="Título 2 6" xfId="2291" xr:uid="{00000000-0005-0000-0000-00001C0E0000}"/>
    <cellStyle name="Título 2 6 2" xfId="2292" xr:uid="{00000000-0005-0000-0000-00001D0E0000}"/>
    <cellStyle name="Título 2 6 3" xfId="2293" xr:uid="{00000000-0005-0000-0000-00001E0E0000}"/>
    <cellStyle name="Título 2 6 4" xfId="2294" xr:uid="{00000000-0005-0000-0000-00001F0E0000}"/>
    <cellStyle name="Título 2 6 5" xfId="2295" xr:uid="{00000000-0005-0000-0000-0000200E0000}"/>
    <cellStyle name="Título 2 7" xfId="2296" xr:uid="{00000000-0005-0000-0000-0000210E0000}"/>
    <cellStyle name="Título 2 7 2" xfId="2297" xr:uid="{00000000-0005-0000-0000-0000220E0000}"/>
    <cellStyle name="Título 2 7 3" xfId="2298" xr:uid="{00000000-0005-0000-0000-0000230E0000}"/>
    <cellStyle name="Título 2 7 4" xfId="2299" xr:uid="{00000000-0005-0000-0000-0000240E0000}"/>
    <cellStyle name="Título 2 7 5" xfId="2300" xr:uid="{00000000-0005-0000-0000-0000250E0000}"/>
    <cellStyle name="Título 2 7 6" xfId="4172" xr:uid="{0920D48B-74ED-4471-A589-EA073971FD9C}"/>
    <cellStyle name="Título 2 8" xfId="2301" xr:uid="{00000000-0005-0000-0000-0000260E0000}"/>
    <cellStyle name="Título 2 8 2" xfId="2302" xr:uid="{00000000-0005-0000-0000-0000270E0000}"/>
    <cellStyle name="Título 2 8 3" xfId="2303" xr:uid="{00000000-0005-0000-0000-0000280E0000}"/>
    <cellStyle name="Título 2 8 4" xfId="2304" xr:uid="{00000000-0005-0000-0000-0000290E0000}"/>
    <cellStyle name="Título 2 8 5" xfId="2305" xr:uid="{00000000-0005-0000-0000-00002A0E0000}"/>
    <cellStyle name="Título 2 8 6" xfId="4223" xr:uid="{8DA60113-07A5-44FA-B034-9397CA04EF07}"/>
    <cellStyle name="Título 2 9" xfId="2306" xr:uid="{00000000-0005-0000-0000-00002B0E0000}"/>
    <cellStyle name="Título 2 9 2" xfId="2307" xr:uid="{00000000-0005-0000-0000-00002C0E0000}"/>
    <cellStyle name="Título 2 9 3" xfId="2308" xr:uid="{00000000-0005-0000-0000-00002D0E0000}"/>
    <cellStyle name="Título 2 9 4" xfId="2309" xr:uid="{00000000-0005-0000-0000-00002E0E0000}"/>
    <cellStyle name="Título 2 9 5" xfId="2310" xr:uid="{00000000-0005-0000-0000-00002F0E0000}"/>
    <cellStyle name="Título 2 9 6" xfId="4326" xr:uid="{3D8B45DF-CE4B-4495-ABF7-3E521BE38AE7}"/>
    <cellStyle name="Título 3" xfId="3287" builtinId="18" customBuiltin="1"/>
    <cellStyle name="Título 3 10" xfId="2311" xr:uid="{00000000-0005-0000-0000-0000310E0000}"/>
    <cellStyle name="Título 3 10 2" xfId="2312" xr:uid="{00000000-0005-0000-0000-0000320E0000}"/>
    <cellStyle name="Título 3 10 3" xfId="2313" xr:uid="{00000000-0005-0000-0000-0000330E0000}"/>
    <cellStyle name="Título 3 10 4" xfId="2314" xr:uid="{00000000-0005-0000-0000-0000340E0000}"/>
    <cellStyle name="Título 3 10 5" xfId="2315" xr:uid="{00000000-0005-0000-0000-0000350E0000}"/>
    <cellStyle name="Título 3 10 6" xfId="3486" xr:uid="{00000000-0005-0000-0000-0000360E0000}"/>
    <cellStyle name="Título 3 10 7" xfId="3709" xr:uid="{00000000-0005-0000-0000-0000370E0000}"/>
    <cellStyle name="Título 3 10 8" xfId="3543" xr:uid="{00000000-0005-0000-0000-0000380E0000}"/>
    <cellStyle name="Título 3 11" xfId="2316" xr:uid="{00000000-0005-0000-0000-0000390E0000}"/>
    <cellStyle name="Título 3 12" xfId="2317" xr:uid="{00000000-0005-0000-0000-00003A0E0000}"/>
    <cellStyle name="Título 3 13" xfId="2318" xr:uid="{00000000-0005-0000-0000-00003B0E0000}"/>
    <cellStyle name="Título 3 14" xfId="2319" xr:uid="{00000000-0005-0000-0000-00003C0E0000}"/>
    <cellStyle name="Título 3 15" xfId="184" xr:uid="{00000000-0005-0000-0000-00003D0E0000}"/>
    <cellStyle name="Título 3 2" xfId="2320" xr:uid="{00000000-0005-0000-0000-00003E0E0000}"/>
    <cellStyle name="Título 3 2 2" xfId="2321" xr:uid="{00000000-0005-0000-0000-00003F0E0000}"/>
    <cellStyle name="Título 3 2 3" xfId="2322" xr:uid="{00000000-0005-0000-0000-0000400E0000}"/>
    <cellStyle name="Título 3 2 4" xfId="2323" xr:uid="{00000000-0005-0000-0000-0000410E0000}"/>
    <cellStyle name="Título 3 2 5" xfId="2324" xr:uid="{00000000-0005-0000-0000-0000420E0000}"/>
    <cellStyle name="Título 3 2 6" xfId="2325" xr:uid="{00000000-0005-0000-0000-0000430E0000}"/>
    <cellStyle name="Título 3 2 7" xfId="3710" xr:uid="{00000000-0005-0000-0000-0000440E0000}"/>
    <cellStyle name="Título 3 3" xfId="2326" xr:uid="{00000000-0005-0000-0000-0000450E0000}"/>
    <cellStyle name="Título 3 3 2" xfId="2327" xr:uid="{00000000-0005-0000-0000-0000460E0000}"/>
    <cellStyle name="Título 3 3 3" xfId="2328" xr:uid="{00000000-0005-0000-0000-0000470E0000}"/>
    <cellStyle name="Título 3 3 4" xfId="2329" xr:uid="{00000000-0005-0000-0000-0000480E0000}"/>
    <cellStyle name="Título 3 3 5" xfId="2330" xr:uid="{00000000-0005-0000-0000-0000490E0000}"/>
    <cellStyle name="Título 3 3 6" xfId="3711" xr:uid="{00000000-0005-0000-0000-00004A0E0000}"/>
    <cellStyle name="Título 3 3 7" xfId="4173" xr:uid="{2AF96823-E3EC-4E4D-9FCB-E41193DB482E}"/>
    <cellStyle name="Título 3 4" xfId="2331" xr:uid="{00000000-0005-0000-0000-00004B0E0000}"/>
    <cellStyle name="Título 3 4 2" xfId="2332" xr:uid="{00000000-0005-0000-0000-00004C0E0000}"/>
    <cellStyle name="Título 3 4 3" xfId="2333" xr:uid="{00000000-0005-0000-0000-00004D0E0000}"/>
    <cellStyle name="Título 3 4 4" xfId="2334" xr:uid="{00000000-0005-0000-0000-00004E0E0000}"/>
    <cellStyle name="Título 3 4 5" xfId="2335" xr:uid="{00000000-0005-0000-0000-00004F0E0000}"/>
    <cellStyle name="Título 3 4 6" xfId="3712" xr:uid="{00000000-0005-0000-0000-0000500E0000}"/>
    <cellStyle name="Título 3 5" xfId="2336" xr:uid="{00000000-0005-0000-0000-0000510E0000}"/>
    <cellStyle name="Título 3 5 2" xfId="2337" xr:uid="{00000000-0005-0000-0000-0000520E0000}"/>
    <cellStyle name="Título 3 5 3" xfId="2338" xr:uid="{00000000-0005-0000-0000-0000530E0000}"/>
    <cellStyle name="Título 3 5 4" xfId="2339" xr:uid="{00000000-0005-0000-0000-0000540E0000}"/>
    <cellStyle name="Título 3 5 5" xfId="2340" xr:uid="{00000000-0005-0000-0000-0000550E0000}"/>
    <cellStyle name="Título 3 5 6" xfId="3713" xr:uid="{00000000-0005-0000-0000-0000560E0000}"/>
    <cellStyle name="Título 3 6" xfId="2341" xr:uid="{00000000-0005-0000-0000-0000570E0000}"/>
    <cellStyle name="Título 3 6 2" xfId="2342" xr:uid="{00000000-0005-0000-0000-0000580E0000}"/>
    <cellStyle name="Título 3 6 3" xfId="2343" xr:uid="{00000000-0005-0000-0000-0000590E0000}"/>
    <cellStyle name="Título 3 6 4" xfId="2344" xr:uid="{00000000-0005-0000-0000-00005A0E0000}"/>
    <cellStyle name="Título 3 6 5" xfId="2345" xr:uid="{00000000-0005-0000-0000-00005B0E0000}"/>
    <cellStyle name="Título 3 7" xfId="2346" xr:uid="{00000000-0005-0000-0000-00005C0E0000}"/>
    <cellStyle name="Título 3 7 2" xfId="2347" xr:uid="{00000000-0005-0000-0000-00005D0E0000}"/>
    <cellStyle name="Título 3 7 3" xfId="2348" xr:uid="{00000000-0005-0000-0000-00005E0E0000}"/>
    <cellStyle name="Título 3 7 4" xfId="2349" xr:uid="{00000000-0005-0000-0000-00005F0E0000}"/>
    <cellStyle name="Título 3 7 5" xfId="2350" xr:uid="{00000000-0005-0000-0000-0000600E0000}"/>
    <cellStyle name="Título 3 7 6" xfId="4174" xr:uid="{F0ECA026-21CD-4700-B8AD-36FEB325D11F}"/>
    <cellStyle name="Título 3 8" xfId="2351" xr:uid="{00000000-0005-0000-0000-0000610E0000}"/>
    <cellStyle name="Título 3 8 2" xfId="2352" xr:uid="{00000000-0005-0000-0000-0000620E0000}"/>
    <cellStyle name="Título 3 8 3" xfId="2353" xr:uid="{00000000-0005-0000-0000-0000630E0000}"/>
    <cellStyle name="Título 3 8 4" xfId="2354" xr:uid="{00000000-0005-0000-0000-0000640E0000}"/>
    <cellStyle name="Título 3 8 5" xfId="2355" xr:uid="{00000000-0005-0000-0000-0000650E0000}"/>
    <cellStyle name="Título 3 8 6" xfId="4224" xr:uid="{B86710DB-0892-456B-9CB0-42692EC9BE89}"/>
    <cellStyle name="Título 3 9" xfId="2356" xr:uid="{00000000-0005-0000-0000-0000660E0000}"/>
    <cellStyle name="Título 3 9 2" xfId="2357" xr:uid="{00000000-0005-0000-0000-0000670E0000}"/>
    <cellStyle name="Título 3 9 3" xfId="2358" xr:uid="{00000000-0005-0000-0000-0000680E0000}"/>
    <cellStyle name="Título 3 9 4" xfId="2359" xr:uid="{00000000-0005-0000-0000-0000690E0000}"/>
    <cellStyle name="Título 3 9 5" xfId="2360" xr:uid="{00000000-0005-0000-0000-00006A0E0000}"/>
    <cellStyle name="Título 3 9 6" xfId="4327" xr:uid="{97627C80-C052-4D08-AEC7-1E6F8AC9860E}"/>
    <cellStyle name="Título 4" xfId="2641" xr:uid="{00000000-0005-0000-0000-00006B0E0000}"/>
    <cellStyle name="Título 4 2" xfId="3714" xr:uid="{00000000-0005-0000-0000-00006C0E0000}"/>
    <cellStyle name="Título 4 3" xfId="3540" xr:uid="{00000000-0005-0000-0000-00006D0E0000}"/>
    <cellStyle name="Título 4 4" xfId="3487" xr:uid="{00000000-0005-0000-0000-00006E0E0000}"/>
    <cellStyle name="Título 4 5" xfId="4423" xr:uid="{4859091D-6704-46CD-97AE-6AD7D7107E84}"/>
    <cellStyle name="Título 5" xfId="2642" xr:uid="{00000000-0005-0000-0000-00006F0E0000}"/>
    <cellStyle name="Título 5 2" xfId="3488" xr:uid="{00000000-0005-0000-0000-0000700E0000}"/>
    <cellStyle name="Título 6" xfId="2643" xr:uid="{00000000-0005-0000-0000-0000710E0000}"/>
    <cellStyle name="Título 7" xfId="2644" xr:uid="{00000000-0005-0000-0000-0000720E0000}"/>
    <cellStyle name="Título 8" xfId="2645" xr:uid="{00000000-0005-0000-0000-0000730E0000}"/>
    <cellStyle name="Título 9" xfId="2646" xr:uid="{00000000-0005-0000-0000-0000740E0000}"/>
    <cellStyle name="Total" xfId="3299" builtinId="25" customBuiltin="1"/>
    <cellStyle name="Total 10" xfId="2361" xr:uid="{00000000-0005-0000-0000-0000760E0000}"/>
    <cellStyle name="Total 10 2" xfId="2362" xr:uid="{00000000-0005-0000-0000-0000770E0000}"/>
    <cellStyle name="Total 10 3" xfId="2363" xr:uid="{00000000-0005-0000-0000-0000780E0000}"/>
    <cellStyle name="Total 10 4" xfId="2364" xr:uid="{00000000-0005-0000-0000-0000790E0000}"/>
    <cellStyle name="Total 10 5" xfId="2365" xr:uid="{00000000-0005-0000-0000-00007A0E0000}"/>
    <cellStyle name="Total 10 6" xfId="3715" xr:uid="{00000000-0005-0000-0000-00007B0E0000}"/>
    <cellStyle name="Total 10 7" xfId="3544" xr:uid="{00000000-0005-0000-0000-00007C0E0000}"/>
    <cellStyle name="Total 10 8" xfId="4436" xr:uid="{ADF9E407-896F-4323-A2BD-9A10C00B270A}"/>
    <cellStyle name="Total 11" xfId="2366" xr:uid="{00000000-0005-0000-0000-00007D0E0000}"/>
    <cellStyle name="Total 11 2" xfId="4520" xr:uid="{FE4C0D96-B0E8-4496-BF04-2A2F65BD4119}"/>
    <cellStyle name="Total 12" xfId="2367" xr:uid="{00000000-0005-0000-0000-00007E0E0000}"/>
    <cellStyle name="Total 13" xfId="2368" xr:uid="{00000000-0005-0000-0000-00007F0E0000}"/>
    <cellStyle name="Total 14" xfId="2369" xr:uid="{00000000-0005-0000-0000-0000800E0000}"/>
    <cellStyle name="Total 15" xfId="185" xr:uid="{00000000-0005-0000-0000-0000810E0000}"/>
    <cellStyle name="Total 16" xfId="3765" xr:uid="{00000000-0005-0000-0000-0000820E0000}"/>
    <cellStyle name="Total 2" xfId="2370" xr:uid="{00000000-0005-0000-0000-0000830E0000}"/>
    <cellStyle name="Total 2 2" xfId="2371" xr:uid="{00000000-0005-0000-0000-0000840E0000}"/>
    <cellStyle name="Total 2 3" xfId="2372" xr:uid="{00000000-0005-0000-0000-0000850E0000}"/>
    <cellStyle name="Total 2 4" xfId="2373" xr:uid="{00000000-0005-0000-0000-0000860E0000}"/>
    <cellStyle name="Total 2 5" xfId="2374" xr:uid="{00000000-0005-0000-0000-0000870E0000}"/>
    <cellStyle name="Total 2 6" xfId="2375" xr:uid="{00000000-0005-0000-0000-0000880E0000}"/>
    <cellStyle name="Total 2 7" xfId="3799" xr:uid="{7F10BAD2-3F52-4BC7-AA05-A11DED094A91}"/>
    <cellStyle name="Total 3" xfId="2376" xr:uid="{00000000-0005-0000-0000-0000890E0000}"/>
    <cellStyle name="Total 3 2" xfId="2377" xr:uid="{00000000-0005-0000-0000-00008A0E0000}"/>
    <cellStyle name="Total 3 3" xfId="2378" xr:uid="{00000000-0005-0000-0000-00008B0E0000}"/>
    <cellStyle name="Total 3 4" xfId="2379" xr:uid="{00000000-0005-0000-0000-00008C0E0000}"/>
    <cellStyle name="Total 3 5" xfId="2380" xr:uid="{00000000-0005-0000-0000-00008D0E0000}"/>
    <cellStyle name="Total 3 6" xfId="4175" xr:uid="{1764F915-D497-43BF-8E62-A1BA1091545E}"/>
    <cellStyle name="Total 4" xfId="2381" xr:uid="{00000000-0005-0000-0000-00008E0E0000}"/>
    <cellStyle name="Total 4 2" xfId="2382" xr:uid="{00000000-0005-0000-0000-00008F0E0000}"/>
    <cellStyle name="Total 4 3" xfId="2383" xr:uid="{00000000-0005-0000-0000-0000900E0000}"/>
    <cellStyle name="Total 4 4" xfId="2384" xr:uid="{00000000-0005-0000-0000-0000910E0000}"/>
    <cellStyle name="Total 4 5" xfId="2385" xr:uid="{00000000-0005-0000-0000-0000920E0000}"/>
    <cellStyle name="Total 4 6" xfId="4176" xr:uid="{7BFB87A4-4243-4ACB-B61E-1EFFDE2D7670}"/>
    <cellStyle name="Total 5" xfId="2386" xr:uid="{00000000-0005-0000-0000-0000930E0000}"/>
    <cellStyle name="Total 5 2" xfId="2387" xr:uid="{00000000-0005-0000-0000-0000940E0000}"/>
    <cellStyle name="Total 5 3" xfId="2388" xr:uid="{00000000-0005-0000-0000-0000950E0000}"/>
    <cellStyle name="Total 5 4" xfId="2389" xr:uid="{00000000-0005-0000-0000-0000960E0000}"/>
    <cellStyle name="Total 5 5" xfId="2390" xr:uid="{00000000-0005-0000-0000-0000970E0000}"/>
    <cellStyle name="Total 5 6" xfId="4177" xr:uid="{887D1072-3976-4D03-920C-A11DC7AFAACD}"/>
    <cellStyle name="Total 6" xfId="2391" xr:uid="{00000000-0005-0000-0000-0000980E0000}"/>
    <cellStyle name="Total 6 2" xfId="2392" xr:uid="{00000000-0005-0000-0000-0000990E0000}"/>
    <cellStyle name="Total 6 3" xfId="2393" xr:uid="{00000000-0005-0000-0000-00009A0E0000}"/>
    <cellStyle name="Total 6 4" xfId="2394" xr:uid="{00000000-0005-0000-0000-00009B0E0000}"/>
    <cellStyle name="Total 6 5" xfId="2395" xr:uid="{00000000-0005-0000-0000-00009C0E0000}"/>
    <cellStyle name="Total 6 6" xfId="4178" xr:uid="{865B1B63-C14A-45A7-BAB0-FBB754125292}"/>
    <cellStyle name="Total 7" xfId="2396" xr:uid="{00000000-0005-0000-0000-00009D0E0000}"/>
    <cellStyle name="Total 7 2" xfId="2397" xr:uid="{00000000-0005-0000-0000-00009E0E0000}"/>
    <cellStyle name="Total 7 3" xfId="2398" xr:uid="{00000000-0005-0000-0000-00009F0E0000}"/>
    <cellStyle name="Total 7 4" xfId="2399" xr:uid="{00000000-0005-0000-0000-0000A00E0000}"/>
    <cellStyle name="Total 7 5" xfId="2400" xr:uid="{00000000-0005-0000-0000-0000A10E0000}"/>
    <cellStyle name="Total 7 6" xfId="4179" xr:uid="{1288C4E5-712C-4D4C-879A-7D645D40A841}"/>
    <cellStyle name="Total 8" xfId="2401" xr:uid="{00000000-0005-0000-0000-0000A20E0000}"/>
    <cellStyle name="Total 8 2" xfId="2402" xr:uid="{00000000-0005-0000-0000-0000A30E0000}"/>
    <cellStyle name="Total 8 3" xfId="2403" xr:uid="{00000000-0005-0000-0000-0000A40E0000}"/>
    <cellStyle name="Total 8 4" xfId="2404" xr:uid="{00000000-0005-0000-0000-0000A50E0000}"/>
    <cellStyle name="Total 8 5" xfId="2405" xr:uid="{00000000-0005-0000-0000-0000A60E0000}"/>
    <cellStyle name="Total 8 6" xfId="4237" xr:uid="{A164209B-E966-4EBA-BEC1-34F7074057AC}"/>
    <cellStyle name="Total 9" xfId="2406" xr:uid="{00000000-0005-0000-0000-0000A70E0000}"/>
    <cellStyle name="Total 9 2" xfId="2407" xr:uid="{00000000-0005-0000-0000-0000A80E0000}"/>
    <cellStyle name="Total 9 3" xfId="2408" xr:uid="{00000000-0005-0000-0000-0000A90E0000}"/>
    <cellStyle name="Total 9 4" xfId="2409" xr:uid="{00000000-0005-0000-0000-0000AA0E0000}"/>
    <cellStyle name="Total 9 5" xfId="2410" xr:uid="{00000000-0005-0000-0000-0000AB0E0000}"/>
    <cellStyle name="Total 9 6" xfId="4328" xr:uid="{7E9D8BA3-337C-4FC9-BC65-CCE6A2CFFF4B}"/>
    <cellStyle name="Tytu?" xfId="2411" xr:uid="{00000000-0005-0000-0000-0000AC0E0000}"/>
    <cellStyle name="Tytuł" xfId="186" xr:uid="{00000000-0005-0000-0000-0000AD0E0000}"/>
    <cellStyle name="Uwaga" xfId="187" xr:uid="{00000000-0005-0000-0000-0000AE0E0000}"/>
    <cellStyle name="Uwaga 2" xfId="4180" xr:uid="{B31605CB-B3FF-4D2C-B4A7-09DFA5645F4C}"/>
    <cellStyle name="Währung [0]_FBA-6" xfId="2412" xr:uid="{00000000-0005-0000-0000-0000AF0E0000}"/>
    <cellStyle name="Währung_FBA-6" xfId="2413" xr:uid="{00000000-0005-0000-0000-0000B00E0000}"/>
    <cellStyle name="Warning Text" xfId="188" xr:uid="{00000000-0005-0000-0000-0000B10E0000}"/>
    <cellStyle name="Warning Text 2" xfId="2414" xr:uid="{00000000-0005-0000-0000-0000B20E0000}"/>
    <cellStyle name="Warning Text 3" xfId="2415" xr:uid="{00000000-0005-0000-0000-0000B30E0000}"/>
    <cellStyle name="Warning Text 4" xfId="2416" xr:uid="{00000000-0005-0000-0000-0000B40E0000}"/>
    <cellStyle name="Warning Text 5" xfId="2417" xr:uid="{00000000-0005-0000-0000-0000B50E0000}"/>
    <cellStyle name="Warning Text 6" xfId="2679" xr:uid="{00000000-0005-0000-0000-0000B60E0000}"/>
    <cellStyle name="Z?e" xfId="2418" xr:uid="{00000000-0005-0000-0000-0000B70E0000}"/>
    <cellStyle name="Złe" xfId="189" xr:uid="{00000000-0005-0000-0000-0000B80E0000}"/>
  </cellStyles>
  <dxfs count="5">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gif"/></Relationships>
</file>

<file path=xl/drawings/drawing1.xml><?xml version="1.0" encoding="utf-8"?>
<xdr:wsDr xmlns:xdr="http://schemas.openxmlformats.org/drawingml/2006/spreadsheetDrawing" xmlns:a="http://schemas.openxmlformats.org/drawingml/2006/main">
  <xdr:oneCellAnchor>
    <xdr:from>
      <xdr:col>5</xdr:col>
      <xdr:colOff>19050</xdr:colOff>
      <xdr:row>14</xdr:row>
      <xdr:rowOff>0</xdr:rowOff>
    </xdr:from>
    <xdr:ext cx="47625" cy="47625"/>
    <xdr:pic>
      <xdr:nvPicPr>
        <xdr:cNvPr id="170" name="BExVTO5Q8G2M7BPL4B2584LQS0R0" descr="OB6Q8NA4LZFE4GM9Y3V56BPMQ" hidden="1">
          <a:extLst>
            <a:ext uri="{FF2B5EF4-FFF2-40B4-BE49-F238E27FC236}">
              <a16:creationId xmlns:a16="http://schemas.microsoft.com/office/drawing/2014/main" id="{00000000-0008-0000-2F00-0000A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74330"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5</xdr:col>
      <xdr:colOff>19050</xdr:colOff>
      <xdr:row>14</xdr:row>
      <xdr:rowOff>0</xdr:rowOff>
    </xdr:from>
    <xdr:ext cx="47625" cy="47625"/>
    <xdr:pic>
      <xdr:nvPicPr>
        <xdr:cNvPr id="171" name="BExIFSCLN1G86X78PFLTSMRP0US5" descr="9JK4SPV4DG7VTCZIILWHXQU5J" hidden="1">
          <a:extLst>
            <a:ext uri="{FF2B5EF4-FFF2-40B4-BE49-F238E27FC236}">
              <a16:creationId xmlns:a16="http://schemas.microsoft.com/office/drawing/2014/main" id="{00000000-0008-0000-2F00-0000A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74330"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5</xdr:col>
      <xdr:colOff>28575</xdr:colOff>
      <xdr:row>14</xdr:row>
      <xdr:rowOff>0</xdr:rowOff>
    </xdr:from>
    <xdr:ext cx="47625" cy="47625"/>
    <xdr:pic>
      <xdr:nvPicPr>
        <xdr:cNvPr id="172" name="BExUEZCSSJ7RN4J18I2NUIQR2FZS" hidden="1">
          <a:extLst>
            <a:ext uri="{FF2B5EF4-FFF2-40B4-BE49-F238E27FC236}">
              <a16:creationId xmlns:a16="http://schemas.microsoft.com/office/drawing/2014/main" id="{00000000-0008-0000-2F00-0000A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83855"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5</xdr:col>
      <xdr:colOff>28575</xdr:colOff>
      <xdr:row>14</xdr:row>
      <xdr:rowOff>0</xdr:rowOff>
    </xdr:from>
    <xdr:ext cx="47625" cy="47625"/>
    <xdr:pic>
      <xdr:nvPicPr>
        <xdr:cNvPr id="173" name="BExS3JDQWF7U3F5JTEVOE16ASIYK" hidden="1">
          <a:extLst>
            <a:ext uri="{FF2B5EF4-FFF2-40B4-BE49-F238E27FC236}">
              <a16:creationId xmlns:a16="http://schemas.microsoft.com/office/drawing/2014/main" id="{00000000-0008-0000-2F00-0000A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83855"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twoCellAnchor editAs="oneCell">
    <xdr:from>
      <xdr:col>6</xdr:col>
      <xdr:colOff>25400</xdr:colOff>
      <xdr:row>14</xdr:row>
      <xdr:rowOff>0</xdr:rowOff>
    </xdr:from>
    <xdr:to>
      <xdr:col>16384</xdr:col>
      <xdr:colOff>54610</xdr:colOff>
      <xdr:row>14</xdr:row>
      <xdr:rowOff>0</xdr:rowOff>
    </xdr:to>
    <xdr:pic>
      <xdr:nvPicPr>
        <xdr:cNvPr id="176" name="BEx3S80D4F5ZEPDLFRRQD7QRM0PA">
          <a:extLst>
            <a:ext uri="{FF2B5EF4-FFF2-40B4-BE49-F238E27FC236}">
              <a16:creationId xmlns:a16="http://schemas.microsoft.com/office/drawing/2014/main" id="{00000000-0008-0000-2F00-0000B0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986520" y="139065"/>
          <a:ext cx="50800" cy="50800"/>
        </a:xfrm>
        <a:prstGeom prst="rect">
          <a:avLst/>
        </a:prstGeom>
      </xdr:spPr>
    </xdr:pic>
    <xdr:clientData fPrintsWithSheet="0"/>
  </xdr:twoCellAnchor>
  <xdr:twoCellAnchor editAs="oneCell">
    <xdr:from>
      <xdr:col>6</xdr:col>
      <xdr:colOff>25400</xdr:colOff>
      <xdr:row>14</xdr:row>
      <xdr:rowOff>0</xdr:rowOff>
    </xdr:from>
    <xdr:to>
      <xdr:col>16384</xdr:col>
      <xdr:colOff>54610</xdr:colOff>
      <xdr:row>14</xdr:row>
      <xdr:rowOff>0</xdr:rowOff>
    </xdr:to>
    <xdr:pic>
      <xdr:nvPicPr>
        <xdr:cNvPr id="177" name="BExMGJ3L4KCBTPKFMOC3YC84WGQG">
          <a:extLst>
            <a:ext uri="{FF2B5EF4-FFF2-40B4-BE49-F238E27FC236}">
              <a16:creationId xmlns:a16="http://schemas.microsoft.com/office/drawing/2014/main" id="{00000000-0008-0000-2F00-0000B1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986520" y="215265"/>
          <a:ext cx="50800" cy="50800"/>
        </a:xfrm>
        <a:prstGeom prst="rect">
          <a:avLst/>
        </a:prstGeom>
      </xdr:spPr>
    </xdr:pic>
    <xdr:clientData/>
  </xdr:twoCellAnchor>
  <xdr:twoCellAnchor editAs="oneCell">
    <xdr:from>
      <xdr:col>7</xdr:col>
      <xdr:colOff>22225</xdr:colOff>
      <xdr:row>14</xdr:row>
      <xdr:rowOff>0</xdr:rowOff>
    </xdr:from>
    <xdr:to>
      <xdr:col>16384</xdr:col>
      <xdr:colOff>54610</xdr:colOff>
      <xdr:row>14</xdr:row>
      <xdr:rowOff>0</xdr:rowOff>
    </xdr:to>
    <xdr:pic>
      <xdr:nvPicPr>
        <xdr:cNvPr id="178" name="BExKM7RCG84J2I702UU7NGT8GCO2">
          <a:extLst>
            <a:ext uri="{FF2B5EF4-FFF2-40B4-BE49-F238E27FC236}">
              <a16:creationId xmlns:a16="http://schemas.microsoft.com/office/drawing/2014/main" id="{00000000-0008-0000-2F00-0000B2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989185" y="139065"/>
          <a:ext cx="50800" cy="50800"/>
        </a:xfrm>
        <a:prstGeom prst="rect">
          <a:avLst/>
        </a:prstGeom>
      </xdr:spPr>
    </xdr:pic>
    <xdr:clientData fPrintsWithSheet="0"/>
  </xdr:twoCellAnchor>
  <xdr:twoCellAnchor editAs="oneCell">
    <xdr:from>
      <xdr:col>7</xdr:col>
      <xdr:colOff>22225</xdr:colOff>
      <xdr:row>14</xdr:row>
      <xdr:rowOff>0</xdr:rowOff>
    </xdr:from>
    <xdr:to>
      <xdr:col>16384</xdr:col>
      <xdr:colOff>54610</xdr:colOff>
      <xdr:row>14</xdr:row>
      <xdr:rowOff>0</xdr:rowOff>
    </xdr:to>
    <xdr:pic>
      <xdr:nvPicPr>
        <xdr:cNvPr id="179" name="BExKSRX2W9SYQQKBIAVBP1WTDZ5V">
          <a:extLst>
            <a:ext uri="{FF2B5EF4-FFF2-40B4-BE49-F238E27FC236}">
              <a16:creationId xmlns:a16="http://schemas.microsoft.com/office/drawing/2014/main" id="{00000000-0008-0000-2F00-0000B3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989185" y="215265"/>
          <a:ext cx="50800" cy="50800"/>
        </a:xfrm>
        <a:prstGeom prst="rect">
          <a:avLst/>
        </a:prstGeom>
      </xdr:spPr>
    </xdr:pic>
    <xdr:clientData/>
  </xdr:twoCellAnchor>
  <xdr:twoCellAnchor editAs="oneCell">
    <xdr:from>
      <xdr:col>8</xdr:col>
      <xdr:colOff>31750</xdr:colOff>
      <xdr:row>14</xdr:row>
      <xdr:rowOff>0</xdr:rowOff>
    </xdr:from>
    <xdr:to>
      <xdr:col>16384</xdr:col>
      <xdr:colOff>62230</xdr:colOff>
      <xdr:row>14</xdr:row>
      <xdr:rowOff>0</xdr:rowOff>
    </xdr:to>
    <xdr:pic>
      <xdr:nvPicPr>
        <xdr:cNvPr id="180" name="BExOH20M7164UX5XR2J3ZPF4N9MD">
          <a:extLst>
            <a:ext uri="{FF2B5EF4-FFF2-40B4-BE49-F238E27FC236}">
              <a16:creationId xmlns:a16="http://schemas.microsoft.com/office/drawing/2014/main" id="{00000000-0008-0000-2F00-0000B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004550" y="139065"/>
          <a:ext cx="50800" cy="50800"/>
        </a:xfrm>
        <a:prstGeom prst="rect">
          <a:avLst/>
        </a:prstGeom>
      </xdr:spPr>
    </xdr:pic>
    <xdr:clientData fPrintsWithSheet="0"/>
  </xdr:twoCellAnchor>
  <xdr:twoCellAnchor editAs="oneCell">
    <xdr:from>
      <xdr:col>8</xdr:col>
      <xdr:colOff>31750</xdr:colOff>
      <xdr:row>14</xdr:row>
      <xdr:rowOff>0</xdr:rowOff>
    </xdr:from>
    <xdr:to>
      <xdr:col>16384</xdr:col>
      <xdr:colOff>62230</xdr:colOff>
      <xdr:row>14</xdr:row>
      <xdr:rowOff>0</xdr:rowOff>
    </xdr:to>
    <xdr:pic>
      <xdr:nvPicPr>
        <xdr:cNvPr id="181" name="BEx3BS934NJINP3KIDJV7QIHITSF">
          <a:extLst>
            <a:ext uri="{FF2B5EF4-FFF2-40B4-BE49-F238E27FC236}">
              <a16:creationId xmlns:a16="http://schemas.microsoft.com/office/drawing/2014/main" id="{00000000-0008-0000-2F00-0000B5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004550" y="215265"/>
          <a:ext cx="50800" cy="50800"/>
        </a:xfrm>
        <a:prstGeom prst="rect">
          <a:avLst/>
        </a:prstGeom>
      </xdr:spPr>
    </xdr:pic>
    <xdr:clientData/>
  </xdr:twoCellAnchor>
  <xdr:twoCellAnchor editAs="oneCell">
    <xdr:from>
      <xdr:col>9</xdr:col>
      <xdr:colOff>31750</xdr:colOff>
      <xdr:row>14</xdr:row>
      <xdr:rowOff>0</xdr:rowOff>
    </xdr:from>
    <xdr:to>
      <xdr:col>16384</xdr:col>
      <xdr:colOff>62230</xdr:colOff>
      <xdr:row>14</xdr:row>
      <xdr:rowOff>0</xdr:rowOff>
    </xdr:to>
    <xdr:pic>
      <xdr:nvPicPr>
        <xdr:cNvPr id="182" name="BExSHE2VGGMIQ2EB53DO49FIX0U9">
          <a:extLst>
            <a:ext uri="{FF2B5EF4-FFF2-40B4-BE49-F238E27FC236}">
              <a16:creationId xmlns:a16="http://schemas.microsoft.com/office/drawing/2014/main" id="{00000000-0008-0000-2F00-0000B6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10390" y="139065"/>
          <a:ext cx="50800" cy="50800"/>
        </a:xfrm>
        <a:prstGeom prst="rect">
          <a:avLst/>
        </a:prstGeom>
      </xdr:spPr>
    </xdr:pic>
    <xdr:clientData fPrintsWithSheet="0"/>
  </xdr:twoCellAnchor>
  <xdr:twoCellAnchor editAs="oneCell">
    <xdr:from>
      <xdr:col>9</xdr:col>
      <xdr:colOff>31750</xdr:colOff>
      <xdr:row>14</xdr:row>
      <xdr:rowOff>0</xdr:rowOff>
    </xdr:from>
    <xdr:to>
      <xdr:col>16384</xdr:col>
      <xdr:colOff>62230</xdr:colOff>
      <xdr:row>14</xdr:row>
      <xdr:rowOff>0</xdr:rowOff>
    </xdr:to>
    <xdr:pic>
      <xdr:nvPicPr>
        <xdr:cNvPr id="183" name="BExW4QWR8CHAVO6GL0WZ4EDBGOSA">
          <a:extLst>
            <a:ext uri="{FF2B5EF4-FFF2-40B4-BE49-F238E27FC236}">
              <a16:creationId xmlns:a16="http://schemas.microsoft.com/office/drawing/2014/main" id="{00000000-0008-0000-2F00-0000B7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10390" y="215265"/>
          <a:ext cx="50800" cy="50800"/>
        </a:xfrm>
        <a:prstGeom prst="rect">
          <a:avLst/>
        </a:prstGeom>
      </xdr:spPr>
    </xdr:pic>
    <xdr:clientData/>
  </xdr:twoCellAnchor>
  <xdr:twoCellAnchor editAs="oneCell">
    <xdr:from>
      <xdr:col>10</xdr:col>
      <xdr:colOff>22225</xdr:colOff>
      <xdr:row>14</xdr:row>
      <xdr:rowOff>0</xdr:rowOff>
    </xdr:from>
    <xdr:to>
      <xdr:col>16384</xdr:col>
      <xdr:colOff>54610</xdr:colOff>
      <xdr:row>14</xdr:row>
      <xdr:rowOff>0</xdr:rowOff>
    </xdr:to>
    <xdr:pic>
      <xdr:nvPicPr>
        <xdr:cNvPr id="184" name="BEx7KBD7U34FESRNLYTMKDMY3T90">
          <a:extLst>
            <a:ext uri="{FF2B5EF4-FFF2-40B4-BE49-F238E27FC236}">
              <a16:creationId xmlns:a16="http://schemas.microsoft.com/office/drawing/2014/main" id="{00000000-0008-0000-2F00-0000B8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006705" y="139065"/>
          <a:ext cx="50800" cy="50800"/>
        </a:xfrm>
        <a:prstGeom prst="rect">
          <a:avLst/>
        </a:prstGeom>
      </xdr:spPr>
    </xdr:pic>
    <xdr:clientData fPrintsWithSheet="0"/>
  </xdr:twoCellAnchor>
  <xdr:twoCellAnchor editAs="oneCell">
    <xdr:from>
      <xdr:col>10</xdr:col>
      <xdr:colOff>22225</xdr:colOff>
      <xdr:row>14</xdr:row>
      <xdr:rowOff>0</xdr:rowOff>
    </xdr:from>
    <xdr:to>
      <xdr:col>16384</xdr:col>
      <xdr:colOff>54610</xdr:colOff>
      <xdr:row>14</xdr:row>
      <xdr:rowOff>0</xdr:rowOff>
    </xdr:to>
    <xdr:pic>
      <xdr:nvPicPr>
        <xdr:cNvPr id="185" name="BEx5GS3YSZDC515M0RKWEXBHDML7">
          <a:extLst>
            <a:ext uri="{FF2B5EF4-FFF2-40B4-BE49-F238E27FC236}">
              <a16:creationId xmlns:a16="http://schemas.microsoft.com/office/drawing/2014/main" id="{00000000-0008-0000-2F00-0000B9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006705" y="215265"/>
          <a:ext cx="50800" cy="50800"/>
        </a:xfrm>
        <a:prstGeom prst="rect">
          <a:avLst/>
        </a:prstGeom>
      </xdr:spPr>
    </xdr:pic>
    <xdr:clientData/>
  </xdr:twoCellAnchor>
  <xdr:twoCellAnchor editAs="oneCell">
    <xdr:from>
      <xdr:col>11</xdr:col>
      <xdr:colOff>22225</xdr:colOff>
      <xdr:row>14</xdr:row>
      <xdr:rowOff>0</xdr:rowOff>
    </xdr:from>
    <xdr:to>
      <xdr:col>16384</xdr:col>
      <xdr:colOff>54610</xdr:colOff>
      <xdr:row>14</xdr:row>
      <xdr:rowOff>0</xdr:rowOff>
    </xdr:to>
    <xdr:pic>
      <xdr:nvPicPr>
        <xdr:cNvPr id="186" name="BExQ70RJBUE3MANLR5WOOYX7HBMC">
          <a:extLst>
            <a:ext uri="{FF2B5EF4-FFF2-40B4-BE49-F238E27FC236}">
              <a16:creationId xmlns:a16="http://schemas.microsoft.com/office/drawing/2014/main" id="{00000000-0008-0000-2F00-0000BA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012545" y="139065"/>
          <a:ext cx="50800" cy="50800"/>
        </a:xfrm>
        <a:prstGeom prst="rect">
          <a:avLst/>
        </a:prstGeom>
      </xdr:spPr>
    </xdr:pic>
    <xdr:clientData fPrintsWithSheet="0"/>
  </xdr:twoCellAnchor>
  <xdr:twoCellAnchor editAs="oneCell">
    <xdr:from>
      <xdr:col>11</xdr:col>
      <xdr:colOff>22225</xdr:colOff>
      <xdr:row>14</xdr:row>
      <xdr:rowOff>0</xdr:rowOff>
    </xdr:from>
    <xdr:to>
      <xdr:col>16384</xdr:col>
      <xdr:colOff>54610</xdr:colOff>
      <xdr:row>14</xdr:row>
      <xdr:rowOff>0</xdr:rowOff>
    </xdr:to>
    <xdr:pic>
      <xdr:nvPicPr>
        <xdr:cNvPr id="187" name="BEx1IL2ITBP5HPYZTGQNQ56LTOZ7">
          <a:extLst>
            <a:ext uri="{FF2B5EF4-FFF2-40B4-BE49-F238E27FC236}">
              <a16:creationId xmlns:a16="http://schemas.microsoft.com/office/drawing/2014/main" id="{00000000-0008-0000-2F00-0000BB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012545" y="215265"/>
          <a:ext cx="50800" cy="50800"/>
        </a:xfrm>
        <a:prstGeom prst="rect">
          <a:avLst/>
        </a:prstGeom>
      </xdr:spPr>
    </xdr:pic>
    <xdr:clientData/>
  </xdr:twoCellAnchor>
  <xdr:twoCellAnchor editAs="oneCell">
    <xdr:from>
      <xdr:col>12</xdr:col>
      <xdr:colOff>22225</xdr:colOff>
      <xdr:row>14</xdr:row>
      <xdr:rowOff>0</xdr:rowOff>
    </xdr:from>
    <xdr:to>
      <xdr:col>16384</xdr:col>
      <xdr:colOff>54610</xdr:colOff>
      <xdr:row>14</xdr:row>
      <xdr:rowOff>0</xdr:rowOff>
    </xdr:to>
    <xdr:pic>
      <xdr:nvPicPr>
        <xdr:cNvPr id="188" name="BExIQFTE4HG314KDN8TO8VGG3V6A">
          <a:extLst>
            <a:ext uri="{FF2B5EF4-FFF2-40B4-BE49-F238E27FC236}">
              <a16:creationId xmlns:a16="http://schemas.microsoft.com/office/drawing/2014/main" id="{00000000-0008-0000-2F00-0000BC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018385" y="139065"/>
          <a:ext cx="50800" cy="50800"/>
        </a:xfrm>
        <a:prstGeom prst="rect">
          <a:avLst/>
        </a:prstGeom>
      </xdr:spPr>
    </xdr:pic>
    <xdr:clientData fPrintsWithSheet="0"/>
  </xdr:twoCellAnchor>
  <xdr:twoCellAnchor editAs="oneCell">
    <xdr:from>
      <xdr:col>12</xdr:col>
      <xdr:colOff>22225</xdr:colOff>
      <xdr:row>14</xdr:row>
      <xdr:rowOff>0</xdr:rowOff>
    </xdr:from>
    <xdr:to>
      <xdr:col>16384</xdr:col>
      <xdr:colOff>54610</xdr:colOff>
      <xdr:row>14</xdr:row>
      <xdr:rowOff>0</xdr:rowOff>
    </xdr:to>
    <xdr:pic>
      <xdr:nvPicPr>
        <xdr:cNvPr id="189" name="BExUC9NEBN86NIT2VT5KMCTZLARY">
          <a:extLst>
            <a:ext uri="{FF2B5EF4-FFF2-40B4-BE49-F238E27FC236}">
              <a16:creationId xmlns:a16="http://schemas.microsoft.com/office/drawing/2014/main" id="{00000000-0008-0000-2F00-0000BD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18385" y="215265"/>
          <a:ext cx="50800" cy="50800"/>
        </a:xfrm>
        <a:prstGeom prst="rect">
          <a:avLst/>
        </a:prstGeom>
      </xdr:spPr>
    </xdr:pic>
    <xdr:clientData/>
  </xdr:twoCellAnchor>
  <xdr:twoCellAnchor editAs="oneCell">
    <xdr:from>
      <xdr:col>13</xdr:col>
      <xdr:colOff>22225</xdr:colOff>
      <xdr:row>14</xdr:row>
      <xdr:rowOff>0</xdr:rowOff>
    </xdr:from>
    <xdr:to>
      <xdr:col>16384</xdr:col>
      <xdr:colOff>54610</xdr:colOff>
      <xdr:row>14</xdr:row>
      <xdr:rowOff>0</xdr:rowOff>
    </xdr:to>
    <xdr:pic>
      <xdr:nvPicPr>
        <xdr:cNvPr id="190" name="BExQEL70272WBAY9L7IEF035V5UQ">
          <a:extLst>
            <a:ext uri="{FF2B5EF4-FFF2-40B4-BE49-F238E27FC236}">
              <a16:creationId xmlns:a16="http://schemas.microsoft.com/office/drawing/2014/main" id="{00000000-0008-0000-2F00-0000BE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024225" y="139065"/>
          <a:ext cx="50800" cy="50800"/>
        </a:xfrm>
        <a:prstGeom prst="rect">
          <a:avLst/>
        </a:prstGeom>
      </xdr:spPr>
    </xdr:pic>
    <xdr:clientData fPrintsWithSheet="0"/>
  </xdr:twoCellAnchor>
  <xdr:twoCellAnchor editAs="oneCell">
    <xdr:from>
      <xdr:col>13</xdr:col>
      <xdr:colOff>22225</xdr:colOff>
      <xdr:row>14</xdr:row>
      <xdr:rowOff>0</xdr:rowOff>
    </xdr:from>
    <xdr:to>
      <xdr:col>16384</xdr:col>
      <xdr:colOff>54610</xdr:colOff>
      <xdr:row>14</xdr:row>
      <xdr:rowOff>0</xdr:rowOff>
    </xdr:to>
    <xdr:pic>
      <xdr:nvPicPr>
        <xdr:cNvPr id="191" name="BEx7MCCF2IMQACLZGJNYQU1QND79">
          <a:extLst>
            <a:ext uri="{FF2B5EF4-FFF2-40B4-BE49-F238E27FC236}">
              <a16:creationId xmlns:a16="http://schemas.microsoft.com/office/drawing/2014/main" id="{00000000-0008-0000-2F00-0000BF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024225" y="215265"/>
          <a:ext cx="50800" cy="50800"/>
        </a:xfrm>
        <a:prstGeom prst="rect">
          <a:avLst/>
        </a:prstGeom>
      </xdr:spPr>
    </xdr:pic>
    <xdr:clientData/>
  </xdr:twoCellAnchor>
  <xdr:oneCellAnchor>
    <xdr:from>
      <xdr:col>5</xdr:col>
      <xdr:colOff>19050</xdr:colOff>
      <xdr:row>14</xdr:row>
      <xdr:rowOff>0</xdr:rowOff>
    </xdr:from>
    <xdr:ext cx="47625" cy="47625"/>
    <xdr:pic>
      <xdr:nvPicPr>
        <xdr:cNvPr id="192" name="BExVTO5Q8G2M7BPL4B2584LQS0R0" descr="OB6Q8NA4LZFE4GM9Y3V56BPMQ" hidden="1">
          <a:extLst>
            <a:ext uri="{FF2B5EF4-FFF2-40B4-BE49-F238E27FC236}">
              <a16:creationId xmlns:a16="http://schemas.microsoft.com/office/drawing/2014/main" id="{00000000-0008-0000-2F00-0000C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74330"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5</xdr:col>
      <xdr:colOff>19050</xdr:colOff>
      <xdr:row>14</xdr:row>
      <xdr:rowOff>0</xdr:rowOff>
    </xdr:from>
    <xdr:ext cx="47625" cy="47625"/>
    <xdr:pic>
      <xdr:nvPicPr>
        <xdr:cNvPr id="193" name="BExIFSCLN1G86X78PFLTSMRP0US5" descr="9JK4SPV4DG7VTCZIILWHXQU5J" hidden="1">
          <a:extLst>
            <a:ext uri="{FF2B5EF4-FFF2-40B4-BE49-F238E27FC236}">
              <a16:creationId xmlns:a16="http://schemas.microsoft.com/office/drawing/2014/main" id="{00000000-0008-0000-2F00-0000C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74330"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5</xdr:col>
      <xdr:colOff>28575</xdr:colOff>
      <xdr:row>14</xdr:row>
      <xdr:rowOff>0</xdr:rowOff>
    </xdr:from>
    <xdr:ext cx="47625" cy="47625"/>
    <xdr:pic>
      <xdr:nvPicPr>
        <xdr:cNvPr id="194" name="BExUEZCSSJ7RN4J18I2NUIQR2FZS" hidden="1">
          <a:extLst>
            <a:ext uri="{FF2B5EF4-FFF2-40B4-BE49-F238E27FC236}">
              <a16:creationId xmlns:a16="http://schemas.microsoft.com/office/drawing/2014/main" id="{00000000-0008-0000-2F00-0000C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83855"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5</xdr:col>
      <xdr:colOff>28575</xdr:colOff>
      <xdr:row>14</xdr:row>
      <xdr:rowOff>0</xdr:rowOff>
    </xdr:from>
    <xdr:ext cx="47625" cy="47625"/>
    <xdr:pic>
      <xdr:nvPicPr>
        <xdr:cNvPr id="195" name="BExS3JDQWF7U3F5JTEVOE16ASIYK" hidden="1">
          <a:extLst>
            <a:ext uri="{FF2B5EF4-FFF2-40B4-BE49-F238E27FC236}">
              <a16:creationId xmlns:a16="http://schemas.microsoft.com/office/drawing/2014/main" id="{00000000-0008-0000-2F00-0000C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83855"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twoCellAnchor editAs="oneCell">
    <xdr:from>
      <xdr:col>6</xdr:col>
      <xdr:colOff>25400</xdr:colOff>
      <xdr:row>14</xdr:row>
      <xdr:rowOff>0</xdr:rowOff>
    </xdr:from>
    <xdr:to>
      <xdr:col>16384</xdr:col>
      <xdr:colOff>54610</xdr:colOff>
      <xdr:row>14</xdr:row>
      <xdr:rowOff>0</xdr:rowOff>
    </xdr:to>
    <xdr:pic>
      <xdr:nvPicPr>
        <xdr:cNvPr id="198" name="BEx3S80D4F5ZEPDLFRRQD7QRM0PA">
          <a:extLst>
            <a:ext uri="{FF2B5EF4-FFF2-40B4-BE49-F238E27FC236}">
              <a16:creationId xmlns:a16="http://schemas.microsoft.com/office/drawing/2014/main" id="{00000000-0008-0000-2F00-0000C6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986520" y="139065"/>
          <a:ext cx="50800" cy="50800"/>
        </a:xfrm>
        <a:prstGeom prst="rect">
          <a:avLst/>
        </a:prstGeom>
      </xdr:spPr>
    </xdr:pic>
    <xdr:clientData fPrintsWithSheet="0"/>
  </xdr:twoCellAnchor>
  <xdr:twoCellAnchor editAs="oneCell">
    <xdr:from>
      <xdr:col>6</xdr:col>
      <xdr:colOff>25400</xdr:colOff>
      <xdr:row>14</xdr:row>
      <xdr:rowOff>0</xdr:rowOff>
    </xdr:from>
    <xdr:to>
      <xdr:col>16384</xdr:col>
      <xdr:colOff>54610</xdr:colOff>
      <xdr:row>14</xdr:row>
      <xdr:rowOff>0</xdr:rowOff>
    </xdr:to>
    <xdr:pic>
      <xdr:nvPicPr>
        <xdr:cNvPr id="199" name="BExMGJ3L4KCBTPKFMOC3YC84WGQG">
          <a:extLst>
            <a:ext uri="{FF2B5EF4-FFF2-40B4-BE49-F238E27FC236}">
              <a16:creationId xmlns:a16="http://schemas.microsoft.com/office/drawing/2014/main" id="{00000000-0008-0000-2F00-0000C7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986520" y="215265"/>
          <a:ext cx="50800" cy="50800"/>
        </a:xfrm>
        <a:prstGeom prst="rect">
          <a:avLst/>
        </a:prstGeom>
      </xdr:spPr>
    </xdr:pic>
    <xdr:clientData/>
  </xdr:twoCellAnchor>
  <xdr:twoCellAnchor editAs="oneCell">
    <xdr:from>
      <xdr:col>7</xdr:col>
      <xdr:colOff>22225</xdr:colOff>
      <xdr:row>14</xdr:row>
      <xdr:rowOff>0</xdr:rowOff>
    </xdr:from>
    <xdr:to>
      <xdr:col>16384</xdr:col>
      <xdr:colOff>54610</xdr:colOff>
      <xdr:row>14</xdr:row>
      <xdr:rowOff>0</xdr:rowOff>
    </xdr:to>
    <xdr:pic>
      <xdr:nvPicPr>
        <xdr:cNvPr id="200" name="BExKM7RCG84J2I702UU7NGT8GCO2">
          <a:extLst>
            <a:ext uri="{FF2B5EF4-FFF2-40B4-BE49-F238E27FC236}">
              <a16:creationId xmlns:a16="http://schemas.microsoft.com/office/drawing/2014/main" id="{00000000-0008-0000-2F00-0000C8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989185" y="139065"/>
          <a:ext cx="50800" cy="50800"/>
        </a:xfrm>
        <a:prstGeom prst="rect">
          <a:avLst/>
        </a:prstGeom>
      </xdr:spPr>
    </xdr:pic>
    <xdr:clientData fPrintsWithSheet="0"/>
  </xdr:twoCellAnchor>
  <xdr:twoCellAnchor editAs="oneCell">
    <xdr:from>
      <xdr:col>7</xdr:col>
      <xdr:colOff>22225</xdr:colOff>
      <xdr:row>14</xdr:row>
      <xdr:rowOff>0</xdr:rowOff>
    </xdr:from>
    <xdr:to>
      <xdr:col>16384</xdr:col>
      <xdr:colOff>54610</xdr:colOff>
      <xdr:row>14</xdr:row>
      <xdr:rowOff>0</xdr:rowOff>
    </xdr:to>
    <xdr:pic>
      <xdr:nvPicPr>
        <xdr:cNvPr id="201" name="BExKSRX2W9SYQQKBIAVBP1WTDZ5V">
          <a:extLst>
            <a:ext uri="{FF2B5EF4-FFF2-40B4-BE49-F238E27FC236}">
              <a16:creationId xmlns:a16="http://schemas.microsoft.com/office/drawing/2014/main" id="{00000000-0008-0000-2F00-0000C9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989185" y="215265"/>
          <a:ext cx="50800" cy="50800"/>
        </a:xfrm>
        <a:prstGeom prst="rect">
          <a:avLst/>
        </a:prstGeom>
      </xdr:spPr>
    </xdr:pic>
    <xdr:clientData/>
  </xdr:twoCellAnchor>
  <xdr:twoCellAnchor editAs="oneCell">
    <xdr:from>
      <xdr:col>8</xdr:col>
      <xdr:colOff>31750</xdr:colOff>
      <xdr:row>14</xdr:row>
      <xdr:rowOff>0</xdr:rowOff>
    </xdr:from>
    <xdr:to>
      <xdr:col>16384</xdr:col>
      <xdr:colOff>62230</xdr:colOff>
      <xdr:row>14</xdr:row>
      <xdr:rowOff>0</xdr:rowOff>
    </xdr:to>
    <xdr:pic>
      <xdr:nvPicPr>
        <xdr:cNvPr id="202" name="BExOH20M7164UX5XR2J3ZPF4N9MD">
          <a:extLst>
            <a:ext uri="{FF2B5EF4-FFF2-40B4-BE49-F238E27FC236}">
              <a16:creationId xmlns:a16="http://schemas.microsoft.com/office/drawing/2014/main" id="{00000000-0008-0000-2F00-0000CA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004550" y="139065"/>
          <a:ext cx="50800" cy="50800"/>
        </a:xfrm>
        <a:prstGeom prst="rect">
          <a:avLst/>
        </a:prstGeom>
      </xdr:spPr>
    </xdr:pic>
    <xdr:clientData fPrintsWithSheet="0"/>
  </xdr:twoCellAnchor>
  <xdr:twoCellAnchor editAs="oneCell">
    <xdr:from>
      <xdr:col>8</xdr:col>
      <xdr:colOff>31750</xdr:colOff>
      <xdr:row>14</xdr:row>
      <xdr:rowOff>0</xdr:rowOff>
    </xdr:from>
    <xdr:to>
      <xdr:col>16384</xdr:col>
      <xdr:colOff>62230</xdr:colOff>
      <xdr:row>14</xdr:row>
      <xdr:rowOff>0</xdr:rowOff>
    </xdr:to>
    <xdr:pic>
      <xdr:nvPicPr>
        <xdr:cNvPr id="203" name="BEx3BS934NJINP3KIDJV7QIHITSF">
          <a:extLst>
            <a:ext uri="{FF2B5EF4-FFF2-40B4-BE49-F238E27FC236}">
              <a16:creationId xmlns:a16="http://schemas.microsoft.com/office/drawing/2014/main" id="{00000000-0008-0000-2F00-0000CB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004550" y="215265"/>
          <a:ext cx="50800" cy="50800"/>
        </a:xfrm>
        <a:prstGeom prst="rect">
          <a:avLst/>
        </a:prstGeom>
      </xdr:spPr>
    </xdr:pic>
    <xdr:clientData/>
  </xdr:twoCellAnchor>
  <xdr:twoCellAnchor editAs="oneCell">
    <xdr:from>
      <xdr:col>9</xdr:col>
      <xdr:colOff>31750</xdr:colOff>
      <xdr:row>14</xdr:row>
      <xdr:rowOff>0</xdr:rowOff>
    </xdr:from>
    <xdr:to>
      <xdr:col>16384</xdr:col>
      <xdr:colOff>62230</xdr:colOff>
      <xdr:row>14</xdr:row>
      <xdr:rowOff>0</xdr:rowOff>
    </xdr:to>
    <xdr:pic>
      <xdr:nvPicPr>
        <xdr:cNvPr id="204" name="BExSHE2VGGMIQ2EB53DO49FIX0U9">
          <a:extLst>
            <a:ext uri="{FF2B5EF4-FFF2-40B4-BE49-F238E27FC236}">
              <a16:creationId xmlns:a16="http://schemas.microsoft.com/office/drawing/2014/main" id="{00000000-0008-0000-2F00-0000CC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10390" y="139065"/>
          <a:ext cx="50800" cy="50800"/>
        </a:xfrm>
        <a:prstGeom prst="rect">
          <a:avLst/>
        </a:prstGeom>
      </xdr:spPr>
    </xdr:pic>
    <xdr:clientData fPrintsWithSheet="0"/>
  </xdr:twoCellAnchor>
  <xdr:twoCellAnchor editAs="oneCell">
    <xdr:from>
      <xdr:col>9</xdr:col>
      <xdr:colOff>31750</xdr:colOff>
      <xdr:row>14</xdr:row>
      <xdr:rowOff>0</xdr:rowOff>
    </xdr:from>
    <xdr:to>
      <xdr:col>16384</xdr:col>
      <xdr:colOff>62230</xdr:colOff>
      <xdr:row>14</xdr:row>
      <xdr:rowOff>0</xdr:rowOff>
    </xdr:to>
    <xdr:pic>
      <xdr:nvPicPr>
        <xdr:cNvPr id="205" name="BExW4QWR8CHAVO6GL0WZ4EDBGOSA">
          <a:extLst>
            <a:ext uri="{FF2B5EF4-FFF2-40B4-BE49-F238E27FC236}">
              <a16:creationId xmlns:a16="http://schemas.microsoft.com/office/drawing/2014/main" id="{00000000-0008-0000-2F00-0000CD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10390" y="215265"/>
          <a:ext cx="50800" cy="50800"/>
        </a:xfrm>
        <a:prstGeom prst="rect">
          <a:avLst/>
        </a:prstGeom>
      </xdr:spPr>
    </xdr:pic>
    <xdr:clientData/>
  </xdr:twoCellAnchor>
  <xdr:twoCellAnchor editAs="oneCell">
    <xdr:from>
      <xdr:col>10</xdr:col>
      <xdr:colOff>22225</xdr:colOff>
      <xdr:row>14</xdr:row>
      <xdr:rowOff>0</xdr:rowOff>
    </xdr:from>
    <xdr:to>
      <xdr:col>16384</xdr:col>
      <xdr:colOff>54610</xdr:colOff>
      <xdr:row>14</xdr:row>
      <xdr:rowOff>0</xdr:rowOff>
    </xdr:to>
    <xdr:pic>
      <xdr:nvPicPr>
        <xdr:cNvPr id="206" name="BEx7KBD7U34FESRNLYTMKDMY3T90">
          <a:extLst>
            <a:ext uri="{FF2B5EF4-FFF2-40B4-BE49-F238E27FC236}">
              <a16:creationId xmlns:a16="http://schemas.microsoft.com/office/drawing/2014/main" id="{00000000-0008-0000-2F00-0000CE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006705" y="139065"/>
          <a:ext cx="50800" cy="50800"/>
        </a:xfrm>
        <a:prstGeom prst="rect">
          <a:avLst/>
        </a:prstGeom>
      </xdr:spPr>
    </xdr:pic>
    <xdr:clientData fPrintsWithSheet="0"/>
  </xdr:twoCellAnchor>
  <xdr:twoCellAnchor editAs="oneCell">
    <xdr:from>
      <xdr:col>10</xdr:col>
      <xdr:colOff>22225</xdr:colOff>
      <xdr:row>14</xdr:row>
      <xdr:rowOff>0</xdr:rowOff>
    </xdr:from>
    <xdr:to>
      <xdr:col>16384</xdr:col>
      <xdr:colOff>54610</xdr:colOff>
      <xdr:row>14</xdr:row>
      <xdr:rowOff>0</xdr:rowOff>
    </xdr:to>
    <xdr:pic>
      <xdr:nvPicPr>
        <xdr:cNvPr id="207" name="BEx5GS3YSZDC515M0RKWEXBHDML7">
          <a:extLst>
            <a:ext uri="{FF2B5EF4-FFF2-40B4-BE49-F238E27FC236}">
              <a16:creationId xmlns:a16="http://schemas.microsoft.com/office/drawing/2014/main" id="{00000000-0008-0000-2F00-0000CF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006705" y="215265"/>
          <a:ext cx="50800" cy="50800"/>
        </a:xfrm>
        <a:prstGeom prst="rect">
          <a:avLst/>
        </a:prstGeom>
      </xdr:spPr>
    </xdr:pic>
    <xdr:clientData/>
  </xdr:twoCellAnchor>
  <xdr:twoCellAnchor editAs="oneCell">
    <xdr:from>
      <xdr:col>11</xdr:col>
      <xdr:colOff>22225</xdr:colOff>
      <xdr:row>14</xdr:row>
      <xdr:rowOff>0</xdr:rowOff>
    </xdr:from>
    <xdr:to>
      <xdr:col>16384</xdr:col>
      <xdr:colOff>54610</xdr:colOff>
      <xdr:row>14</xdr:row>
      <xdr:rowOff>0</xdr:rowOff>
    </xdr:to>
    <xdr:pic>
      <xdr:nvPicPr>
        <xdr:cNvPr id="208" name="BExQ70RJBUE3MANLR5WOOYX7HBMC">
          <a:extLst>
            <a:ext uri="{FF2B5EF4-FFF2-40B4-BE49-F238E27FC236}">
              <a16:creationId xmlns:a16="http://schemas.microsoft.com/office/drawing/2014/main" id="{00000000-0008-0000-2F00-0000D0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012545" y="139065"/>
          <a:ext cx="50800" cy="50800"/>
        </a:xfrm>
        <a:prstGeom prst="rect">
          <a:avLst/>
        </a:prstGeom>
      </xdr:spPr>
    </xdr:pic>
    <xdr:clientData fPrintsWithSheet="0"/>
  </xdr:twoCellAnchor>
  <xdr:twoCellAnchor editAs="oneCell">
    <xdr:from>
      <xdr:col>11</xdr:col>
      <xdr:colOff>22225</xdr:colOff>
      <xdr:row>14</xdr:row>
      <xdr:rowOff>0</xdr:rowOff>
    </xdr:from>
    <xdr:to>
      <xdr:col>16384</xdr:col>
      <xdr:colOff>54610</xdr:colOff>
      <xdr:row>14</xdr:row>
      <xdr:rowOff>0</xdr:rowOff>
    </xdr:to>
    <xdr:pic>
      <xdr:nvPicPr>
        <xdr:cNvPr id="209" name="BEx1IL2ITBP5HPYZTGQNQ56LTOZ7">
          <a:extLst>
            <a:ext uri="{FF2B5EF4-FFF2-40B4-BE49-F238E27FC236}">
              <a16:creationId xmlns:a16="http://schemas.microsoft.com/office/drawing/2014/main" id="{00000000-0008-0000-2F00-0000D1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012545" y="215265"/>
          <a:ext cx="50800" cy="50800"/>
        </a:xfrm>
        <a:prstGeom prst="rect">
          <a:avLst/>
        </a:prstGeom>
      </xdr:spPr>
    </xdr:pic>
    <xdr:clientData/>
  </xdr:twoCellAnchor>
  <xdr:twoCellAnchor editAs="oneCell">
    <xdr:from>
      <xdr:col>12</xdr:col>
      <xdr:colOff>22225</xdr:colOff>
      <xdr:row>14</xdr:row>
      <xdr:rowOff>0</xdr:rowOff>
    </xdr:from>
    <xdr:to>
      <xdr:col>16384</xdr:col>
      <xdr:colOff>54610</xdr:colOff>
      <xdr:row>14</xdr:row>
      <xdr:rowOff>0</xdr:rowOff>
    </xdr:to>
    <xdr:pic>
      <xdr:nvPicPr>
        <xdr:cNvPr id="210" name="BExIQFTE4HG314KDN8TO8VGG3V6A">
          <a:extLst>
            <a:ext uri="{FF2B5EF4-FFF2-40B4-BE49-F238E27FC236}">
              <a16:creationId xmlns:a16="http://schemas.microsoft.com/office/drawing/2014/main" id="{00000000-0008-0000-2F00-0000D2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018385" y="139065"/>
          <a:ext cx="50800" cy="50800"/>
        </a:xfrm>
        <a:prstGeom prst="rect">
          <a:avLst/>
        </a:prstGeom>
      </xdr:spPr>
    </xdr:pic>
    <xdr:clientData fPrintsWithSheet="0"/>
  </xdr:twoCellAnchor>
  <xdr:twoCellAnchor editAs="oneCell">
    <xdr:from>
      <xdr:col>12</xdr:col>
      <xdr:colOff>22225</xdr:colOff>
      <xdr:row>14</xdr:row>
      <xdr:rowOff>0</xdr:rowOff>
    </xdr:from>
    <xdr:to>
      <xdr:col>16384</xdr:col>
      <xdr:colOff>54610</xdr:colOff>
      <xdr:row>14</xdr:row>
      <xdr:rowOff>0</xdr:rowOff>
    </xdr:to>
    <xdr:pic>
      <xdr:nvPicPr>
        <xdr:cNvPr id="211" name="BExUC9NEBN86NIT2VT5KMCTZLARY">
          <a:extLst>
            <a:ext uri="{FF2B5EF4-FFF2-40B4-BE49-F238E27FC236}">
              <a16:creationId xmlns:a16="http://schemas.microsoft.com/office/drawing/2014/main" id="{00000000-0008-0000-2F00-0000D3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18385" y="215265"/>
          <a:ext cx="50800" cy="50800"/>
        </a:xfrm>
        <a:prstGeom prst="rect">
          <a:avLst/>
        </a:prstGeom>
      </xdr:spPr>
    </xdr:pic>
    <xdr:clientData/>
  </xdr:twoCellAnchor>
  <xdr:twoCellAnchor editAs="oneCell">
    <xdr:from>
      <xdr:col>13</xdr:col>
      <xdr:colOff>22225</xdr:colOff>
      <xdr:row>14</xdr:row>
      <xdr:rowOff>0</xdr:rowOff>
    </xdr:from>
    <xdr:to>
      <xdr:col>16384</xdr:col>
      <xdr:colOff>54610</xdr:colOff>
      <xdr:row>14</xdr:row>
      <xdr:rowOff>0</xdr:rowOff>
    </xdr:to>
    <xdr:pic>
      <xdr:nvPicPr>
        <xdr:cNvPr id="212" name="BExQEL70272WBAY9L7IEF035V5UQ">
          <a:extLst>
            <a:ext uri="{FF2B5EF4-FFF2-40B4-BE49-F238E27FC236}">
              <a16:creationId xmlns:a16="http://schemas.microsoft.com/office/drawing/2014/main" id="{00000000-0008-0000-2F00-0000D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024225" y="139065"/>
          <a:ext cx="50800" cy="50800"/>
        </a:xfrm>
        <a:prstGeom prst="rect">
          <a:avLst/>
        </a:prstGeom>
      </xdr:spPr>
    </xdr:pic>
    <xdr:clientData fPrintsWithSheet="0"/>
  </xdr:twoCellAnchor>
  <xdr:twoCellAnchor editAs="oneCell">
    <xdr:from>
      <xdr:col>13</xdr:col>
      <xdr:colOff>22225</xdr:colOff>
      <xdr:row>14</xdr:row>
      <xdr:rowOff>0</xdr:rowOff>
    </xdr:from>
    <xdr:to>
      <xdr:col>16384</xdr:col>
      <xdr:colOff>54610</xdr:colOff>
      <xdr:row>14</xdr:row>
      <xdr:rowOff>0</xdr:rowOff>
    </xdr:to>
    <xdr:pic>
      <xdr:nvPicPr>
        <xdr:cNvPr id="213" name="BEx7MCCF2IMQACLZGJNYQU1QND79">
          <a:extLst>
            <a:ext uri="{FF2B5EF4-FFF2-40B4-BE49-F238E27FC236}">
              <a16:creationId xmlns:a16="http://schemas.microsoft.com/office/drawing/2014/main" id="{00000000-0008-0000-2F00-0000D5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024225" y="215265"/>
          <a:ext cx="50800" cy="50800"/>
        </a:xfrm>
        <a:prstGeom prst="rect">
          <a:avLst/>
        </a:prstGeom>
      </xdr:spPr>
    </xdr:pic>
    <xdr:clientData/>
  </xdr:twoCellAnchor>
  <xdr:oneCellAnchor>
    <xdr:from>
      <xdr:col>5</xdr:col>
      <xdr:colOff>19050</xdr:colOff>
      <xdr:row>14</xdr:row>
      <xdr:rowOff>0</xdr:rowOff>
    </xdr:from>
    <xdr:ext cx="47625" cy="47625"/>
    <xdr:pic>
      <xdr:nvPicPr>
        <xdr:cNvPr id="214" name="BExVTO5Q8G2M7BPL4B2584LQS0R0" descr="OB6Q8NA4LZFE4GM9Y3V56BPMQ" hidden="1">
          <a:extLst>
            <a:ext uri="{FF2B5EF4-FFF2-40B4-BE49-F238E27FC236}">
              <a16:creationId xmlns:a16="http://schemas.microsoft.com/office/drawing/2014/main" id="{00000000-0008-0000-2F00-0000D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74330"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5</xdr:col>
      <xdr:colOff>19050</xdr:colOff>
      <xdr:row>14</xdr:row>
      <xdr:rowOff>0</xdr:rowOff>
    </xdr:from>
    <xdr:ext cx="47625" cy="47625"/>
    <xdr:pic>
      <xdr:nvPicPr>
        <xdr:cNvPr id="215" name="BExIFSCLN1G86X78PFLTSMRP0US5" descr="9JK4SPV4DG7VTCZIILWHXQU5J" hidden="1">
          <a:extLst>
            <a:ext uri="{FF2B5EF4-FFF2-40B4-BE49-F238E27FC236}">
              <a16:creationId xmlns:a16="http://schemas.microsoft.com/office/drawing/2014/main" id="{00000000-0008-0000-2F00-0000D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74330"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5</xdr:col>
      <xdr:colOff>28575</xdr:colOff>
      <xdr:row>14</xdr:row>
      <xdr:rowOff>0</xdr:rowOff>
    </xdr:from>
    <xdr:ext cx="47625" cy="47625"/>
    <xdr:pic>
      <xdr:nvPicPr>
        <xdr:cNvPr id="216" name="BExUEZCSSJ7RN4J18I2NUIQR2FZS" hidden="1">
          <a:extLst>
            <a:ext uri="{FF2B5EF4-FFF2-40B4-BE49-F238E27FC236}">
              <a16:creationId xmlns:a16="http://schemas.microsoft.com/office/drawing/2014/main" id="{00000000-0008-0000-2F00-0000D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83855"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5</xdr:col>
      <xdr:colOff>28575</xdr:colOff>
      <xdr:row>14</xdr:row>
      <xdr:rowOff>0</xdr:rowOff>
    </xdr:from>
    <xdr:ext cx="47625" cy="47625"/>
    <xdr:pic>
      <xdr:nvPicPr>
        <xdr:cNvPr id="217" name="BExS3JDQWF7U3F5JTEVOE16ASIYK" hidden="1">
          <a:extLst>
            <a:ext uri="{FF2B5EF4-FFF2-40B4-BE49-F238E27FC236}">
              <a16:creationId xmlns:a16="http://schemas.microsoft.com/office/drawing/2014/main" id="{00000000-0008-0000-2F00-0000D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83855"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twoCellAnchor editAs="oneCell">
    <xdr:from>
      <xdr:col>6</xdr:col>
      <xdr:colOff>25400</xdr:colOff>
      <xdr:row>14</xdr:row>
      <xdr:rowOff>0</xdr:rowOff>
    </xdr:from>
    <xdr:to>
      <xdr:col>16384</xdr:col>
      <xdr:colOff>54610</xdr:colOff>
      <xdr:row>14</xdr:row>
      <xdr:rowOff>0</xdr:rowOff>
    </xdr:to>
    <xdr:pic>
      <xdr:nvPicPr>
        <xdr:cNvPr id="220" name="BExU94TBPMWKVZSPPBXF74MWAXJC">
          <a:extLst>
            <a:ext uri="{FF2B5EF4-FFF2-40B4-BE49-F238E27FC236}">
              <a16:creationId xmlns:a16="http://schemas.microsoft.com/office/drawing/2014/main" id="{00000000-0008-0000-2F00-0000DC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986520" y="139065"/>
          <a:ext cx="50800" cy="50800"/>
        </a:xfrm>
        <a:prstGeom prst="rect">
          <a:avLst/>
        </a:prstGeom>
      </xdr:spPr>
    </xdr:pic>
    <xdr:clientData fPrintsWithSheet="0"/>
  </xdr:twoCellAnchor>
  <xdr:twoCellAnchor editAs="oneCell">
    <xdr:from>
      <xdr:col>6</xdr:col>
      <xdr:colOff>25400</xdr:colOff>
      <xdr:row>14</xdr:row>
      <xdr:rowOff>0</xdr:rowOff>
    </xdr:from>
    <xdr:to>
      <xdr:col>16384</xdr:col>
      <xdr:colOff>54610</xdr:colOff>
      <xdr:row>14</xdr:row>
      <xdr:rowOff>0</xdr:rowOff>
    </xdr:to>
    <xdr:pic>
      <xdr:nvPicPr>
        <xdr:cNvPr id="221" name="BExSE0ULE8MNYKCDZ52OBEAT58QF">
          <a:extLst>
            <a:ext uri="{FF2B5EF4-FFF2-40B4-BE49-F238E27FC236}">
              <a16:creationId xmlns:a16="http://schemas.microsoft.com/office/drawing/2014/main" id="{00000000-0008-0000-2F00-0000DD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986520" y="215265"/>
          <a:ext cx="50800" cy="50800"/>
        </a:xfrm>
        <a:prstGeom prst="rect">
          <a:avLst/>
        </a:prstGeom>
      </xdr:spPr>
    </xdr:pic>
    <xdr:clientData/>
  </xdr:twoCellAnchor>
  <xdr:twoCellAnchor editAs="oneCell">
    <xdr:from>
      <xdr:col>7</xdr:col>
      <xdr:colOff>25400</xdr:colOff>
      <xdr:row>14</xdr:row>
      <xdr:rowOff>0</xdr:rowOff>
    </xdr:from>
    <xdr:to>
      <xdr:col>16384</xdr:col>
      <xdr:colOff>54610</xdr:colOff>
      <xdr:row>14</xdr:row>
      <xdr:rowOff>0</xdr:rowOff>
    </xdr:to>
    <xdr:pic>
      <xdr:nvPicPr>
        <xdr:cNvPr id="222" name="BEx9G0B884G6P9TZPQ8U7Y8047ST">
          <a:extLst>
            <a:ext uri="{FF2B5EF4-FFF2-40B4-BE49-F238E27FC236}">
              <a16:creationId xmlns:a16="http://schemas.microsoft.com/office/drawing/2014/main" id="{00000000-0008-0000-2F00-0000DE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992360" y="139065"/>
          <a:ext cx="50800" cy="50800"/>
        </a:xfrm>
        <a:prstGeom prst="rect">
          <a:avLst/>
        </a:prstGeom>
      </xdr:spPr>
    </xdr:pic>
    <xdr:clientData fPrintsWithSheet="0"/>
  </xdr:twoCellAnchor>
  <xdr:twoCellAnchor editAs="oneCell">
    <xdr:from>
      <xdr:col>7</xdr:col>
      <xdr:colOff>25400</xdr:colOff>
      <xdr:row>14</xdr:row>
      <xdr:rowOff>0</xdr:rowOff>
    </xdr:from>
    <xdr:to>
      <xdr:col>16384</xdr:col>
      <xdr:colOff>54610</xdr:colOff>
      <xdr:row>14</xdr:row>
      <xdr:rowOff>0</xdr:rowOff>
    </xdr:to>
    <xdr:pic>
      <xdr:nvPicPr>
        <xdr:cNvPr id="223" name="BExEOQWJZWM28KRCXBKUTGKRQMTB">
          <a:extLst>
            <a:ext uri="{FF2B5EF4-FFF2-40B4-BE49-F238E27FC236}">
              <a16:creationId xmlns:a16="http://schemas.microsoft.com/office/drawing/2014/main" id="{00000000-0008-0000-2F00-0000DF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992360" y="215265"/>
          <a:ext cx="50800" cy="50800"/>
        </a:xfrm>
        <a:prstGeom prst="rect">
          <a:avLst/>
        </a:prstGeom>
      </xdr:spPr>
    </xdr:pic>
    <xdr:clientData/>
  </xdr:twoCellAnchor>
  <xdr:twoCellAnchor editAs="oneCell">
    <xdr:from>
      <xdr:col>8</xdr:col>
      <xdr:colOff>28575</xdr:colOff>
      <xdr:row>14</xdr:row>
      <xdr:rowOff>0</xdr:rowOff>
    </xdr:from>
    <xdr:to>
      <xdr:col>16384</xdr:col>
      <xdr:colOff>52705</xdr:colOff>
      <xdr:row>14</xdr:row>
      <xdr:rowOff>0</xdr:rowOff>
    </xdr:to>
    <xdr:pic>
      <xdr:nvPicPr>
        <xdr:cNvPr id="224" name="BEx95BCJSJE6DBM68SK23AQJQPXV">
          <a:extLst>
            <a:ext uri="{FF2B5EF4-FFF2-40B4-BE49-F238E27FC236}">
              <a16:creationId xmlns:a16="http://schemas.microsoft.com/office/drawing/2014/main" id="{00000000-0008-0000-2F00-0000E0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001375" y="139065"/>
          <a:ext cx="50800" cy="50800"/>
        </a:xfrm>
        <a:prstGeom prst="rect">
          <a:avLst/>
        </a:prstGeom>
      </xdr:spPr>
    </xdr:pic>
    <xdr:clientData fPrintsWithSheet="0"/>
  </xdr:twoCellAnchor>
  <xdr:twoCellAnchor editAs="oneCell">
    <xdr:from>
      <xdr:col>8</xdr:col>
      <xdr:colOff>28575</xdr:colOff>
      <xdr:row>14</xdr:row>
      <xdr:rowOff>0</xdr:rowOff>
    </xdr:from>
    <xdr:to>
      <xdr:col>16384</xdr:col>
      <xdr:colOff>52705</xdr:colOff>
      <xdr:row>14</xdr:row>
      <xdr:rowOff>0</xdr:rowOff>
    </xdr:to>
    <xdr:pic>
      <xdr:nvPicPr>
        <xdr:cNvPr id="225" name="BEx74CZRQDY00TA7FP6ENNZ8ACBX">
          <a:extLst>
            <a:ext uri="{FF2B5EF4-FFF2-40B4-BE49-F238E27FC236}">
              <a16:creationId xmlns:a16="http://schemas.microsoft.com/office/drawing/2014/main" id="{00000000-0008-0000-2F00-0000E1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001375" y="215265"/>
          <a:ext cx="50800" cy="50800"/>
        </a:xfrm>
        <a:prstGeom prst="rect">
          <a:avLst/>
        </a:prstGeom>
      </xdr:spPr>
    </xdr:pic>
    <xdr:clientData/>
  </xdr:twoCellAnchor>
  <xdr:twoCellAnchor editAs="oneCell">
    <xdr:from>
      <xdr:col>9</xdr:col>
      <xdr:colOff>28575</xdr:colOff>
      <xdr:row>14</xdr:row>
      <xdr:rowOff>0</xdr:rowOff>
    </xdr:from>
    <xdr:to>
      <xdr:col>16384</xdr:col>
      <xdr:colOff>52705</xdr:colOff>
      <xdr:row>14</xdr:row>
      <xdr:rowOff>0</xdr:rowOff>
    </xdr:to>
    <xdr:pic>
      <xdr:nvPicPr>
        <xdr:cNvPr id="226" name="BExMO74D4RZUEQ00GAL17NQHYD8V">
          <a:extLst>
            <a:ext uri="{FF2B5EF4-FFF2-40B4-BE49-F238E27FC236}">
              <a16:creationId xmlns:a16="http://schemas.microsoft.com/office/drawing/2014/main" id="{00000000-0008-0000-2F00-0000E2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07215" y="139065"/>
          <a:ext cx="50800" cy="50800"/>
        </a:xfrm>
        <a:prstGeom prst="rect">
          <a:avLst/>
        </a:prstGeom>
      </xdr:spPr>
    </xdr:pic>
    <xdr:clientData fPrintsWithSheet="0"/>
  </xdr:twoCellAnchor>
  <xdr:twoCellAnchor editAs="oneCell">
    <xdr:from>
      <xdr:col>9</xdr:col>
      <xdr:colOff>28575</xdr:colOff>
      <xdr:row>14</xdr:row>
      <xdr:rowOff>0</xdr:rowOff>
    </xdr:from>
    <xdr:to>
      <xdr:col>16384</xdr:col>
      <xdr:colOff>52705</xdr:colOff>
      <xdr:row>14</xdr:row>
      <xdr:rowOff>0</xdr:rowOff>
    </xdr:to>
    <xdr:pic>
      <xdr:nvPicPr>
        <xdr:cNvPr id="227" name="BEx1LLUZ4E1DPME0Q7NVKQOUBFC2">
          <a:extLst>
            <a:ext uri="{FF2B5EF4-FFF2-40B4-BE49-F238E27FC236}">
              <a16:creationId xmlns:a16="http://schemas.microsoft.com/office/drawing/2014/main" id="{00000000-0008-0000-2F00-0000E3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07215" y="215265"/>
          <a:ext cx="50800" cy="50800"/>
        </a:xfrm>
        <a:prstGeom prst="rect">
          <a:avLst/>
        </a:prstGeom>
      </xdr:spPr>
    </xdr:pic>
    <xdr:clientData/>
  </xdr:twoCellAnchor>
  <xdr:twoCellAnchor editAs="oneCell">
    <xdr:from>
      <xdr:col>10</xdr:col>
      <xdr:colOff>28575</xdr:colOff>
      <xdr:row>14</xdr:row>
      <xdr:rowOff>0</xdr:rowOff>
    </xdr:from>
    <xdr:to>
      <xdr:col>16384</xdr:col>
      <xdr:colOff>52705</xdr:colOff>
      <xdr:row>14</xdr:row>
      <xdr:rowOff>0</xdr:rowOff>
    </xdr:to>
    <xdr:pic>
      <xdr:nvPicPr>
        <xdr:cNvPr id="228" name="BExQ4NY7IDRPHEPV2S93TQ5GKVIK">
          <a:extLst>
            <a:ext uri="{FF2B5EF4-FFF2-40B4-BE49-F238E27FC236}">
              <a16:creationId xmlns:a16="http://schemas.microsoft.com/office/drawing/2014/main" id="{00000000-0008-0000-2F00-0000E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013055" y="139065"/>
          <a:ext cx="50800" cy="50800"/>
        </a:xfrm>
        <a:prstGeom prst="rect">
          <a:avLst/>
        </a:prstGeom>
      </xdr:spPr>
    </xdr:pic>
    <xdr:clientData fPrintsWithSheet="0"/>
  </xdr:twoCellAnchor>
  <xdr:twoCellAnchor editAs="oneCell">
    <xdr:from>
      <xdr:col>10</xdr:col>
      <xdr:colOff>28575</xdr:colOff>
      <xdr:row>14</xdr:row>
      <xdr:rowOff>0</xdr:rowOff>
    </xdr:from>
    <xdr:to>
      <xdr:col>16384</xdr:col>
      <xdr:colOff>52705</xdr:colOff>
      <xdr:row>14</xdr:row>
      <xdr:rowOff>0</xdr:rowOff>
    </xdr:to>
    <xdr:pic>
      <xdr:nvPicPr>
        <xdr:cNvPr id="229" name="BExQCGMAHJ098UYRUYJK8OG8TT6I">
          <a:extLst>
            <a:ext uri="{FF2B5EF4-FFF2-40B4-BE49-F238E27FC236}">
              <a16:creationId xmlns:a16="http://schemas.microsoft.com/office/drawing/2014/main" id="{00000000-0008-0000-2F00-0000E5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013055" y="215265"/>
          <a:ext cx="50800" cy="50800"/>
        </a:xfrm>
        <a:prstGeom prst="rect">
          <a:avLst/>
        </a:prstGeom>
      </xdr:spPr>
    </xdr:pic>
    <xdr:clientData/>
  </xdr:twoCellAnchor>
  <xdr:twoCellAnchor editAs="oneCell">
    <xdr:from>
      <xdr:col>11</xdr:col>
      <xdr:colOff>28575</xdr:colOff>
      <xdr:row>14</xdr:row>
      <xdr:rowOff>0</xdr:rowOff>
    </xdr:from>
    <xdr:to>
      <xdr:col>16384</xdr:col>
      <xdr:colOff>52705</xdr:colOff>
      <xdr:row>14</xdr:row>
      <xdr:rowOff>0</xdr:rowOff>
    </xdr:to>
    <xdr:pic>
      <xdr:nvPicPr>
        <xdr:cNvPr id="230" name="BEx91Z0KYEGTE9E809PI4IVGW8QP">
          <a:extLst>
            <a:ext uri="{FF2B5EF4-FFF2-40B4-BE49-F238E27FC236}">
              <a16:creationId xmlns:a16="http://schemas.microsoft.com/office/drawing/2014/main" id="{00000000-0008-0000-2F00-0000E6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018895" y="139065"/>
          <a:ext cx="50800" cy="50800"/>
        </a:xfrm>
        <a:prstGeom prst="rect">
          <a:avLst/>
        </a:prstGeom>
      </xdr:spPr>
    </xdr:pic>
    <xdr:clientData fPrintsWithSheet="0"/>
  </xdr:twoCellAnchor>
  <xdr:twoCellAnchor editAs="oneCell">
    <xdr:from>
      <xdr:col>11</xdr:col>
      <xdr:colOff>28575</xdr:colOff>
      <xdr:row>14</xdr:row>
      <xdr:rowOff>0</xdr:rowOff>
    </xdr:from>
    <xdr:to>
      <xdr:col>16384</xdr:col>
      <xdr:colOff>52705</xdr:colOff>
      <xdr:row>14</xdr:row>
      <xdr:rowOff>0</xdr:rowOff>
    </xdr:to>
    <xdr:pic>
      <xdr:nvPicPr>
        <xdr:cNvPr id="231" name="BExD89TDKUWQ66DLN4DQRLH8QPR4">
          <a:extLst>
            <a:ext uri="{FF2B5EF4-FFF2-40B4-BE49-F238E27FC236}">
              <a16:creationId xmlns:a16="http://schemas.microsoft.com/office/drawing/2014/main" id="{00000000-0008-0000-2F00-0000E7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018895" y="215265"/>
          <a:ext cx="50800" cy="50800"/>
        </a:xfrm>
        <a:prstGeom prst="rect">
          <a:avLst/>
        </a:prstGeom>
      </xdr:spPr>
    </xdr:pic>
    <xdr:clientData/>
  </xdr:twoCellAnchor>
  <xdr:oneCellAnchor>
    <xdr:from>
      <xdr:col>5</xdr:col>
      <xdr:colOff>19050</xdr:colOff>
      <xdr:row>14</xdr:row>
      <xdr:rowOff>0</xdr:rowOff>
    </xdr:from>
    <xdr:ext cx="47625" cy="47625"/>
    <xdr:pic>
      <xdr:nvPicPr>
        <xdr:cNvPr id="232" name="BExVTO5Q8G2M7BPL4B2584LQS0R0" descr="OB6Q8NA4LZFE4GM9Y3V56BPMQ" hidden="1">
          <a:extLst>
            <a:ext uri="{FF2B5EF4-FFF2-40B4-BE49-F238E27FC236}">
              <a16:creationId xmlns:a16="http://schemas.microsoft.com/office/drawing/2014/main" id="{00000000-0008-0000-2F00-0000E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74330"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5</xdr:col>
      <xdr:colOff>19050</xdr:colOff>
      <xdr:row>14</xdr:row>
      <xdr:rowOff>0</xdr:rowOff>
    </xdr:from>
    <xdr:ext cx="47625" cy="47625"/>
    <xdr:pic>
      <xdr:nvPicPr>
        <xdr:cNvPr id="233" name="BExIFSCLN1G86X78PFLTSMRP0US5" descr="9JK4SPV4DG7VTCZIILWHXQU5J" hidden="1">
          <a:extLst>
            <a:ext uri="{FF2B5EF4-FFF2-40B4-BE49-F238E27FC236}">
              <a16:creationId xmlns:a16="http://schemas.microsoft.com/office/drawing/2014/main" id="{00000000-0008-0000-2F00-0000E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74330"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5</xdr:col>
      <xdr:colOff>28575</xdr:colOff>
      <xdr:row>14</xdr:row>
      <xdr:rowOff>0</xdr:rowOff>
    </xdr:from>
    <xdr:ext cx="47625" cy="47625"/>
    <xdr:pic>
      <xdr:nvPicPr>
        <xdr:cNvPr id="234" name="BExUEZCSSJ7RN4J18I2NUIQR2FZS" hidden="1">
          <a:extLst>
            <a:ext uri="{FF2B5EF4-FFF2-40B4-BE49-F238E27FC236}">
              <a16:creationId xmlns:a16="http://schemas.microsoft.com/office/drawing/2014/main" id="{00000000-0008-0000-2F00-0000E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83855" y="1390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5</xdr:col>
      <xdr:colOff>28575</xdr:colOff>
      <xdr:row>14</xdr:row>
      <xdr:rowOff>0</xdr:rowOff>
    </xdr:from>
    <xdr:ext cx="47625" cy="47625"/>
    <xdr:pic>
      <xdr:nvPicPr>
        <xdr:cNvPr id="235" name="BExS3JDQWF7U3F5JTEVOE16ASIYK" hidden="1">
          <a:extLst>
            <a:ext uri="{FF2B5EF4-FFF2-40B4-BE49-F238E27FC236}">
              <a16:creationId xmlns:a16="http://schemas.microsoft.com/office/drawing/2014/main" id="{00000000-0008-0000-2F00-0000E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83855" y="21526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twoCellAnchor editAs="oneCell">
    <xdr:from>
      <xdr:col>6</xdr:col>
      <xdr:colOff>25400</xdr:colOff>
      <xdr:row>14</xdr:row>
      <xdr:rowOff>0</xdr:rowOff>
    </xdr:from>
    <xdr:to>
      <xdr:col>16384</xdr:col>
      <xdr:colOff>54610</xdr:colOff>
      <xdr:row>14</xdr:row>
      <xdr:rowOff>0</xdr:rowOff>
    </xdr:to>
    <xdr:pic>
      <xdr:nvPicPr>
        <xdr:cNvPr id="238" name="BExITTY3P232R9DIC3YGXCIGEMET">
          <a:extLst>
            <a:ext uri="{FF2B5EF4-FFF2-40B4-BE49-F238E27FC236}">
              <a16:creationId xmlns:a16="http://schemas.microsoft.com/office/drawing/2014/main" id="{00000000-0008-0000-2F00-0000EE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986520" y="139065"/>
          <a:ext cx="50800" cy="50800"/>
        </a:xfrm>
        <a:prstGeom prst="rect">
          <a:avLst/>
        </a:prstGeom>
      </xdr:spPr>
    </xdr:pic>
    <xdr:clientData fPrintsWithSheet="0"/>
  </xdr:twoCellAnchor>
  <xdr:twoCellAnchor editAs="oneCell">
    <xdr:from>
      <xdr:col>6</xdr:col>
      <xdr:colOff>25400</xdr:colOff>
      <xdr:row>14</xdr:row>
      <xdr:rowOff>0</xdr:rowOff>
    </xdr:from>
    <xdr:to>
      <xdr:col>16384</xdr:col>
      <xdr:colOff>54610</xdr:colOff>
      <xdr:row>14</xdr:row>
      <xdr:rowOff>0</xdr:rowOff>
    </xdr:to>
    <xdr:pic>
      <xdr:nvPicPr>
        <xdr:cNvPr id="239" name="BExD49YI71BBFHBXCWLRDLZVX1CL">
          <a:extLst>
            <a:ext uri="{FF2B5EF4-FFF2-40B4-BE49-F238E27FC236}">
              <a16:creationId xmlns:a16="http://schemas.microsoft.com/office/drawing/2014/main" id="{00000000-0008-0000-2F00-0000EF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986520" y="215265"/>
          <a:ext cx="50800" cy="50800"/>
        </a:xfrm>
        <a:prstGeom prst="rect">
          <a:avLst/>
        </a:prstGeom>
      </xdr:spPr>
    </xdr:pic>
    <xdr:clientData/>
  </xdr:twoCellAnchor>
  <xdr:twoCellAnchor editAs="oneCell">
    <xdr:from>
      <xdr:col>7</xdr:col>
      <xdr:colOff>22225</xdr:colOff>
      <xdr:row>14</xdr:row>
      <xdr:rowOff>0</xdr:rowOff>
    </xdr:from>
    <xdr:to>
      <xdr:col>16384</xdr:col>
      <xdr:colOff>54610</xdr:colOff>
      <xdr:row>14</xdr:row>
      <xdr:rowOff>0</xdr:rowOff>
    </xdr:to>
    <xdr:pic>
      <xdr:nvPicPr>
        <xdr:cNvPr id="240" name="BExSGZE5OKZG6NC38D3YIW7XBLU2">
          <a:extLst>
            <a:ext uri="{FF2B5EF4-FFF2-40B4-BE49-F238E27FC236}">
              <a16:creationId xmlns:a16="http://schemas.microsoft.com/office/drawing/2014/main" id="{00000000-0008-0000-2F00-0000F0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989185" y="139065"/>
          <a:ext cx="50800" cy="50800"/>
        </a:xfrm>
        <a:prstGeom prst="rect">
          <a:avLst/>
        </a:prstGeom>
      </xdr:spPr>
    </xdr:pic>
    <xdr:clientData fPrintsWithSheet="0"/>
  </xdr:twoCellAnchor>
  <xdr:twoCellAnchor editAs="oneCell">
    <xdr:from>
      <xdr:col>7</xdr:col>
      <xdr:colOff>22225</xdr:colOff>
      <xdr:row>14</xdr:row>
      <xdr:rowOff>0</xdr:rowOff>
    </xdr:from>
    <xdr:to>
      <xdr:col>16384</xdr:col>
      <xdr:colOff>54610</xdr:colOff>
      <xdr:row>14</xdr:row>
      <xdr:rowOff>0</xdr:rowOff>
    </xdr:to>
    <xdr:pic>
      <xdr:nvPicPr>
        <xdr:cNvPr id="241" name="BEx00Y0QASPO358MOPVUJYN8AC5Z">
          <a:extLst>
            <a:ext uri="{FF2B5EF4-FFF2-40B4-BE49-F238E27FC236}">
              <a16:creationId xmlns:a16="http://schemas.microsoft.com/office/drawing/2014/main" id="{00000000-0008-0000-2F00-0000F1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989185" y="215265"/>
          <a:ext cx="50800" cy="50800"/>
        </a:xfrm>
        <a:prstGeom prst="rect">
          <a:avLst/>
        </a:prstGeom>
      </xdr:spPr>
    </xdr:pic>
    <xdr:clientData/>
  </xdr:twoCellAnchor>
  <xdr:twoCellAnchor editAs="oneCell">
    <xdr:from>
      <xdr:col>8</xdr:col>
      <xdr:colOff>31750</xdr:colOff>
      <xdr:row>14</xdr:row>
      <xdr:rowOff>0</xdr:rowOff>
    </xdr:from>
    <xdr:to>
      <xdr:col>16384</xdr:col>
      <xdr:colOff>62230</xdr:colOff>
      <xdr:row>14</xdr:row>
      <xdr:rowOff>0</xdr:rowOff>
    </xdr:to>
    <xdr:pic>
      <xdr:nvPicPr>
        <xdr:cNvPr id="242" name="BExW6VBXQVKA74CP6G0WQ2MY2O36">
          <a:extLst>
            <a:ext uri="{FF2B5EF4-FFF2-40B4-BE49-F238E27FC236}">
              <a16:creationId xmlns:a16="http://schemas.microsoft.com/office/drawing/2014/main" id="{00000000-0008-0000-2F00-0000F2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004550" y="139065"/>
          <a:ext cx="50800" cy="50800"/>
        </a:xfrm>
        <a:prstGeom prst="rect">
          <a:avLst/>
        </a:prstGeom>
      </xdr:spPr>
    </xdr:pic>
    <xdr:clientData fPrintsWithSheet="0"/>
  </xdr:twoCellAnchor>
  <xdr:twoCellAnchor editAs="oneCell">
    <xdr:from>
      <xdr:col>8</xdr:col>
      <xdr:colOff>31750</xdr:colOff>
      <xdr:row>14</xdr:row>
      <xdr:rowOff>0</xdr:rowOff>
    </xdr:from>
    <xdr:to>
      <xdr:col>16384</xdr:col>
      <xdr:colOff>62230</xdr:colOff>
      <xdr:row>14</xdr:row>
      <xdr:rowOff>0</xdr:rowOff>
    </xdr:to>
    <xdr:pic>
      <xdr:nvPicPr>
        <xdr:cNvPr id="243" name="BExQA4JVYKSYA3V9B3Y91XRJIVR9">
          <a:extLst>
            <a:ext uri="{FF2B5EF4-FFF2-40B4-BE49-F238E27FC236}">
              <a16:creationId xmlns:a16="http://schemas.microsoft.com/office/drawing/2014/main" id="{00000000-0008-0000-2F00-0000F3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004550" y="215265"/>
          <a:ext cx="50800" cy="50800"/>
        </a:xfrm>
        <a:prstGeom prst="rect">
          <a:avLst/>
        </a:prstGeom>
      </xdr:spPr>
    </xdr:pic>
    <xdr:clientData/>
  </xdr:twoCellAnchor>
  <xdr:twoCellAnchor editAs="oneCell">
    <xdr:from>
      <xdr:col>9</xdr:col>
      <xdr:colOff>31750</xdr:colOff>
      <xdr:row>14</xdr:row>
      <xdr:rowOff>0</xdr:rowOff>
    </xdr:from>
    <xdr:to>
      <xdr:col>16384</xdr:col>
      <xdr:colOff>62230</xdr:colOff>
      <xdr:row>14</xdr:row>
      <xdr:rowOff>0</xdr:rowOff>
    </xdr:to>
    <xdr:pic>
      <xdr:nvPicPr>
        <xdr:cNvPr id="244" name="BEx9J8FZW229Y5QE53CMUBIE7P30">
          <a:extLst>
            <a:ext uri="{FF2B5EF4-FFF2-40B4-BE49-F238E27FC236}">
              <a16:creationId xmlns:a16="http://schemas.microsoft.com/office/drawing/2014/main" id="{00000000-0008-0000-2F00-0000F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10390" y="139065"/>
          <a:ext cx="50800" cy="50800"/>
        </a:xfrm>
        <a:prstGeom prst="rect">
          <a:avLst/>
        </a:prstGeom>
      </xdr:spPr>
    </xdr:pic>
    <xdr:clientData fPrintsWithSheet="0"/>
  </xdr:twoCellAnchor>
  <xdr:twoCellAnchor editAs="oneCell">
    <xdr:from>
      <xdr:col>9</xdr:col>
      <xdr:colOff>31750</xdr:colOff>
      <xdr:row>14</xdr:row>
      <xdr:rowOff>0</xdr:rowOff>
    </xdr:from>
    <xdr:to>
      <xdr:col>16384</xdr:col>
      <xdr:colOff>62230</xdr:colOff>
      <xdr:row>14</xdr:row>
      <xdr:rowOff>0</xdr:rowOff>
    </xdr:to>
    <xdr:pic>
      <xdr:nvPicPr>
        <xdr:cNvPr id="245" name="BExMNJLHWO9AT6NV0JN43SB8OH3B">
          <a:extLst>
            <a:ext uri="{FF2B5EF4-FFF2-40B4-BE49-F238E27FC236}">
              <a16:creationId xmlns:a16="http://schemas.microsoft.com/office/drawing/2014/main" id="{00000000-0008-0000-2F00-0000F5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10390" y="215265"/>
          <a:ext cx="50800" cy="50800"/>
        </a:xfrm>
        <a:prstGeom prst="rect">
          <a:avLst/>
        </a:prstGeom>
      </xdr:spPr>
    </xdr:pic>
    <xdr:clientData/>
  </xdr:twoCellAnchor>
  <xdr:twoCellAnchor editAs="oneCell">
    <xdr:from>
      <xdr:col>10</xdr:col>
      <xdr:colOff>22225</xdr:colOff>
      <xdr:row>14</xdr:row>
      <xdr:rowOff>0</xdr:rowOff>
    </xdr:from>
    <xdr:to>
      <xdr:col>16384</xdr:col>
      <xdr:colOff>54610</xdr:colOff>
      <xdr:row>14</xdr:row>
      <xdr:rowOff>0</xdr:rowOff>
    </xdr:to>
    <xdr:pic>
      <xdr:nvPicPr>
        <xdr:cNvPr id="246" name="BExCV9U2J78450B3A8W81KKQD48V">
          <a:extLst>
            <a:ext uri="{FF2B5EF4-FFF2-40B4-BE49-F238E27FC236}">
              <a16:creationId xmlns:a16="http://schemas.microsoft.com/office/drawing/2014/main" id="{00000000-0008-0000-2F00-0000F6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006705" y="139065"/>
          <a:ext cx="50800" cy="50800"/>
        </a:xfrm>
        <a:prstGeom prst="rect">
          <a:avLst/>
        </a:prstGeom>
      </xdr:spPr>
    </xdr:pic>
    <xdr:clientData fPrintsWithSheet="0"/>
  </xdr:twoCellAnchor>
  <xdr:twoCellAnchor editAs="oneCell">
    <xdr:from>
      <xdr:col>10</xdr:col>
      <xdr:colOff>22225</xdr:colOff>
      <xdr:row>14</xdr:row>
      <xdr:rowOff>0</xdr:rowOff>
    </xdr:from>
    <xdr:to>
      <xdr:col>16384</xdr:col>
      <xdr:colOff>54610</xdr:colOff>
      <xdr:row>14</xdr:row>
      <xdr:rowOff>0</xdr:rowOff>
    </xdr:to>
    <xdr:pic>
      <xdr:nvPicPr>
        <xdr:cNvPr id="247" name="BExQ82TU0G9XX9O7JREPA4SAZ5FF">
          <a:extLst>
            <a:ext uri="{FF2B5EF4-FFF2-40B4-BE49-F238E27FC236}">
              <a16:creationId xmlns:a16="http://schemas.microsoft.com/office/drawing/2014/main" id="{00000000-0008-0000-2F00-0000F7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006705" y="215265"/>
          <a:ext cx="50800" cy="50800"/>
        </a:xfrm>
        <a:prstGeom prst="rect">
          <a:avLst/>
        </a:prstGeom>
      </xdr:spPr>
    </xdr:pic>
    <xdr:clientData/>
  </xdr:twoCellAnchor>
  <xdr:twoCellAnchor editAs="oneCell">
    <xdr:from>
      <xdr:col>11</xdr:col>
      <xdr:colOff>22225</xdr:colOff>
      <xdr:row>14</xdr:row>
      <xdr:rowOff>0</xdr:rowOff>
    </xdr:from>
    <xdr:to>
      <xdr:col>16384</xdr:col>
      <xdr:colOff>54610</xdr:colOff>
      <xdr:row>14</xdr:row>
      <xdr:rowOff>0</xdr:rowOff>
    </xdr:to>
    <xdr:pic>
      <xdr:nvPicPr>
        <xdr:cNvPr id="248" name="BExEZY5IHT2VMWVQ3KRT35MC386D">
          <a:extLst>
            <a:ext uri="{FF2B5EF4-FFF2-40B4-BE49-F238E27FC236}">
              <a16:creationId xmlns:a16="http://schemas.microsoft.com/office/drawing/2014/main" id="{00000000-0008-0000-2F00-0000F8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012545" y="139065"/>
          <a:ext cx="50800" cy="50800"/>
        </a:xfrm>
        <a:prstGeom prst="rect">
          <a:avLst/>
        </a:prstGeom>
      </xdr:spPr>
    </xdr:pic>
    <xdr:clientData fPrintsWithSheet="0"/>
  </xdr:twoCellAnchor>
  <xdr:twoCellAnchor editAs="oneCell">
    <xdr:from>
      <xdr:col>11</xdr:col>
      <xdr:colOff>22225</xdr:colOff>
      <xdr:row>14</xdr:row>
      <xdr:rowOff>0</xdr:rowOff>
    </xdr:from>
    <xdr:to>
      <xdr:col>16384</xdr:col>
      <xdr:colOff>54610</xdr:colOff>
      <xdr:row>14</xdr:row>
      <xdr:rowOff>0</xdr:rowOff>
    </xdr:to>
    <xdr:pic>
      <xdr:nvPicPr>
        <xdr:cNvPr id="249" name="BEx98W7R2JQ8QT0EQR7GYCWKUG1I">
          <a:extLst>
            <a:ext uri="{FF2B5EF4-FFF2-40B4-BE49-F238E27FC236}">
              <a16:creationId xmlns:a16="http://schemas.microsoft.com/office/drawing/2014/main" id="{00000000-0008-0000-2F00-0000F9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012545" y="215265"/>
          <a:ext cx="50800" cy="50800"/>
        </a:xfrm>
        <a:prstGeom prst="rect">
          <a:avLst/>
        </a:prstGeom>
      </xdr:spPr>
    </xdr:pic>
    <xdr:clientData/>
  </xdr:twoCellAnchor>
  <xdr:twoCellAnchor editAs="oneCell">
    <xdr:from>
      <xdr:col>12</xdr:col>
      <xdr:colOff>22225</xdr:colOff>
      <xdr:row>14</xdr:row>
      <xdr:rowOff>0</xdr:rowOff>
    </xdr:from>
    <xdr:to>
      <xdr:col>16384</xdr:col>
      <xdr:colOff>54610</xdr:colOff>
      <xdr:row>14</xdr:row>
      <xdr:rowOff>0</xdr:rowOff>
    </xdr:to>
    <xdr:pic>
      <xdr:nvPicPr>
        <xdr:cNvPr id="250" name="BEx93MNP1ZP00EEBU5RZH8DSEHN5">
          <a:extLst>
            <a:ext uri="{FF2B5EF4-FFF2-40B4-BE49-F238E27FC236}">
              <a16:creationId xmlns:a16="http://schemas.microsoft.com/office/drawing/2014/main" id="{00000000-0008-0000-2F00-0000FA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018385" y="139065"/>
          <a:ext cx="50800" cy="50800"/>
        </a:xfrm>
        <a:prstGeom prst="rect">
          <a:avLst/>
        </a:prstGeom>
      </xdr:spPr>
    </xdr:pic>
    <xdr:clientData fPrintsWithSheet="0"/>
  </xdr:twoCellAnchor>
  <xdr:twoCellAnchor editAs="oneCell">
    <xdr:from>
      <xdr:col>12</xdr:col>
      <xdr:colOff>22225</xdr:colOff>
      <xdr:row>14</xdr:row>
      <xdr:rowOff>0</xdr:rowOff>
    </xdr:from>
    <xdr:to>
      <xdr:col>16384</xdr:col>
      <xdr:colOff>54610</xdr:colOff>
      <xdr:row>14</xdr:row>
      <xdr:rowOff>0</xdr:rowOff>
    </xdr:to>
    <xdr:pic>
      <xdr:nvPicPr>
        <xdr:cNvPr id="251" name="BExSGNEMG5RJUK7GG1WJ8JQVOT89">
          <a:extLst>
            <a:ext uri="{FF2B5EF4-FFF2-40B4-BE49-F238E27FC236}">
              <a16:creationId xmlns:a16="http://schemas.microsoft.com/office/drawing/2014/main" id="{00000000-0008-0000-2F00-0000FB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18385" y="215265"/>
          <a:ext cx="50800" cy="50800"/>
        </a:xfrm>
        <a:prstGeom prst="rect">
          <a:avLst/>
        </a:prstGeom>
      </xdr:spPr>
    </xdr:pic>
    <xdr:clientData/>
  </xdr:twoCellAnchor>
  <xdr:twoCellAnchor editAs="oneCell">
    <xdr:from>
      <xdr:col>13</xdr:col>
      <xdr:colOff>22225</xdr:colOff>
      <xdr:row>14</xdr:row>
      <xdr:rowOff>0</xdr:rowOff>
    </xdr:from>
    <xdr:to>
      <xdr:col>16384</xdr:col>
      <xdr:colOff>54610</xdr:colOff>
      <xdr:row>14</xdr:row>
      <xdr:rowOff>0</xdr:rowOff>
    </xdr:to>
    <xdr:pic>
      <xdr:nvPicPr>
        <xdr:cNvPr id="252" name="BEx3SU1BM08WXVJ9C19JAX9H9T11">
          <a:extLst>
            <a:ext uri="{FF2B5EF4-FFF2-40B4-BE49-F238E27FC236}">
              <a16:creationId xmlns:a16="http://schemas.microsoft.com/office/drawing/2014/main" id="{00000000-0008-0000-2F00-0000FC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024225" y="139065"/>
          <a:ext cx="50800" cy="50800"/>
        </a:xfrm>
        <a:prstGeom prst="rect">
          <a:avLst/>
        </a:prstGeom>
      </xdr:spPr>
    </xdr:pic>
    <xdr:clientData fPrintsWithSheet="0"/>
  </xdr:twoCellAnchor>
  <xdr:twoCellAnchor editAs="oneCell">
    <xdr:from>
      <xdr:col>13</xdr:col>
      <xdr:colOff>22225</xdr:colOff>
      <xdr:row>14</xdr:row>
      <xdr:rowOff>0</xdr:rowOff>
    </xdr:from>
    <xdr:to>
      <xdr:col>16384</xdr:col>
      <xdr:colOff>54610</xdr:colOff>
      <xdr:row>14</xdr:row>
      <xdr:rowOff>0</xdr:rowOff>
    </xdr:to>
    <xdr:pic>
      <xdr:nvPicPr>
        <xdr:cNvPr id="253" name="BExZLU2C88QUBZ21M6403AACHSUA">
          <a:extLst>
            <a:ext uri="{FF2B5EF4-FFF2-40B4-BE49-F238E27FC236}">
              <a16:creationId xmlns:a16="http://schemas.microsoft.com/office/drawing/2014/main" id="{00000000-0008-0000-2F00-0000FD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024225" y="215265"/>
          <a:ext cx="50800" cy="50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guasandinascl.sharepoint.com/sites/InvestorRelationsAA-IAM/Documentos%20compartidos/General/02%20Resultados/2024/4Q/Traducciones%20enviadas%20el%2012-03-2025/AA/01%20Fecu%20AA%204T24.xlsx" TargetMode="External"/><Relationship Id="rId1" Type="http://schemas.openxmlformats.org/officeDocument/2006/relationships/externalLinkPath" Target="01%20Fecu%20AA%204T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alidaciones"/>
      <sheetName val="Balance Dic 2023"/>
      <sheetName val="Resultado Dic 2023"/>
      <sheetName val="Balance Dic 2024"/>
      <sheetName val="Resultado Dic 2024"/>
      <sheetName val="Activo"/>
      <sheetName val="Pasivo"/>
      <sheetName val="Resultado"/>
      <sheetName val="Cambio Patrimonio"/>
      <sheetName val="Flujo"/>
      <sheetName val="N2.1 Pronunciamientos "/>
      <sheetName val="N2.2 Filiales"/>
      <sheetName val="N2.2 Moneda Extranjera"/>
      <sheetName val="N2.2 Reclasificaciones"/>
      <sheetName val="N3 Perfil Vencimiento"/>
      <sheetName val="N3 Tasa de interes"/>
      <sheetName val="N3 Análisis de Sensibilización"/>
      <sheetName val="N4 Efectivo y Eq."/>
      <sheetName val="N4.1 Equivalente Efe."/>
      <sheetName val="N5 Deudores y Riesgo de Crédito"/>
      <sheetName val="N5 Estratificación Deudores"/>
      <sheetName val="N6 CxC Relacionadas"/>
      <sheetName val="N6 CxP Relacionadas"/>
      <sheetName val="N6 Transacciones EERR"/>
      <sheetName val="N6 Directorio y Comité"/>
      <sheetName val="N7 Inventarios"/>
      <sheetName val="N8 Impuestos Corrientes"/>
      <sheetName val="N9 Mantenido Venta"/>
      <sheetName val="N10 Otros Activos Finan"/>
      <sheetName val="N11 Otros Activos No Fin"/>
      <sheetName val="N12 Intangibles"/>
      <sheetName val="N13 Plusvalía"/>
      <sheetName val="N14 PPE"/>
      <sheetName val="N15 Arrendamiento"/>
      <sheetName val="N15.2 Pasivo por arrenda"/>
      <sheetName val="Nota 15.3 Mov pasivo a"/>
      <sheetName val="N16 Impuestos Dif."/>
      <sheetName val="N17.3 Clases Instrum. Finan."/>
      <sheetName val="N16.7 AFR actual"/>
      <sheetName val="N17.4 Préstamos CP"/>
      <sheetName val="N17.4 Préstamos LP"/>
      <sheetName val="N17.4 Bonos CP"/>
      <sheetName val="N17.4 Bonos LP"/>
      <sheetName val="N16.4 Conciliación SI y SF"/>
      <sheetName val="17.5 Flujos de financ"/>
      <sheetName val="N17.6 Valor Justo"/>
      <sheetName val="N17.7 Derivados"/>
      <sheetName val="N18 Acreed. Comerciales"/>
      <sheetName val="N18.1 Acreed. Comerc. por Venc."/>
      <sheetName val="N19 Otras Prov."/>
      <sheetName val="N20 Beneficios Empleados"/>
      <sheetName val="N21 Pas. No Financiero"/>
      <sheetName val="N23 Partic. No Controladoras"/>
      <sheetName val="N24 Perdidas de valor"/>
      <sheetName val="N25 Ingresos Ordinarios"/>
      <sheetName val="N26 Otros Gtos. Nat."/>
      <sheetName val="N27 Otros Ingresos y Gtos."/>
      <sheetName val="N28 Efecto Moneda Extran."/>
      <sheetName val="N29 Rdo. Unid. Reajuste"/>
      <sheetName val="N29 Operaciones Discontinuadas"/>
      <sheetName val="N30 Segmentos"/>
      <sheetName val="N31 Ganancia por acción"/>
      <sheetName val="N32 EEFF filiales"/>
      <sheetName val="N34 Garantías y Rest."/>
      <sheetName val="N35 Costos finan. Capital."/>
      <sheetName val="N36 Medio ambiente"/>
      <sheetName val="N34.1 CovenantAA"/>
      <sheetName val="CovenantAC"/>
      <sheetName val="N6 CxC CxP Relacionad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B2" t="str">
            <v>Al 31 de diciembre de 2024</v>
          </cell>
        </row>
        <row r="33">
          <cell r="B33" t="str">
            <v>Al 31 de diciembre de 2023</v>
          </cell>
        </row>
        <row r="39">
          <cell r="I39">
            <v>8908389</v>
          </cell>
        </row>
        <row r="40">
          <cell r="I40">
            <v>362578</v>
          </cell>
        </row>
        <row r="44">
          <cell r="I44">
            <v>1021576</v>
          </cell>
        </row>
        <row r="46">
          <cell r="I46">
            <v>452350</v>
          </cell>
        </row>
        <row r="47">
          <cell r="I47">
            <v>949333</v>
          </cell>
        </row>
        <row r="48">
          <cell r="I48">
            <v>109000</v>
          </cell>
        </row>
        <row r="55">
          <cell r="I55">
            <v>8908389</v>
          </cell>
        </row>
        <row r="56">
          <cell r="I56">
            <v>378447</v>
          </cell>
        </row>
        <row r="60">
          <cell r="I60">
            <v>1094044</v>
          </cell>
        </row>
        <row r="62">
          <cell r="I62">
            <v>523600</v>
          </cell>
        </row>
        <row r="63">
          <cell r="I63">
            <v>997333</v>
          </cell>
        </row>
        <row r="64">
          <cell r="I64">
            <v>109000</v>
          </cell>
        </row>
        <row r="65">
          <cell r="I65">
            <v>107398609</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B311F-B63D-477D-A969-70CEBFD4EA98}">
  <sheetPr codeName="Hoja60"/>
  <dimension ref="B2:C3"/>
  <sheetViews>
    <sheetView workbookViewId="0">
      <selection activeCell="B3" sqref="B3:C3"/>
    </sheetView>
  </sheetViews>
  <sheetFormatPr baseColWidth="10" defaultRowHeight="14.4"/>
  <sheetData>
    <row r="2" spans="2:3">
      <c r="B2">
        <f>+Pasivo!D40</f>
        <v>0</v>
      </c>
      <c r="C2">
        <f>+Pasivo!E40</f>
        <v>0</v>
      </c>
    </row>
    <row r="3" spans="2:3">
      <c r="B3">
        <f>+Resultado!D66</f>
        <v>0</v>
      </c>
      <c r="C3">
        <f>+Resultado!E66</f>
        <v>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tabColor theme="9" tint="-0.249977111117893"/>
  </sheetPr>
  <dimension ref="A1:O76"/>
  <sheetViews>
    <sheetView showGridLines="0" zoomScaleNormal="100" workbookViewId="0"/>
  </sheetViews>
  <sheetFormatPr baseColWidth="10" defaultColWidth="0" defaultRowHeight="12" zeroHeight="1"/>
  <cols>
    <col min="1" max="1" width="2.5546875" style="10" bestFit="1" customWidth="1"/>
    <col min="2" max="2" width="22.44140625" style="10" bestFit="1" customWidth="1"/>
    <col min="3" max="3" width="21.44140625" style="10" bestFit="1" customWidth="1"/>
    <col min="4" max="4" width="4.33203125" style="10" bestFit="1" customWidth="1"/>
    <col min="5" max="5" width="22.5546875" style="10" bestFit="1" customWidth="1"/>
    <col min="6" max="6" width="14.44140625" style="10" customWidth="1"/>
    <col min="7" max="7" width="10.109375" style="10" bestFit="1" customWidth="1"/>
    <col min="8" max="8" width="11.44140625" style="10" bestFit="1" customWidth="1"/>
    <col min="9" max="9" width="10.5546875" style="10" bestFit="1" customWidth="1"/>
    <col min="10" max="11" width="17.44140625" style="10" bestFit="1" customWidth="1"/>
    <col min="12" max="12" width="12.5546875" style="10" bestFit="1" customWidth="1"/>
    <col min="13" max="13" width="11.33203125" style="10" bestFit="1" customWidth="1"/>
    <col min="14" max="15" width="11.5546875" style="10" customWidth="1"/>
    <col min="16" max="16384" width="11.5546875" style="10" hidden="1"/>
  </cols>
  <sheetData>
    <row r="1" spans="2:14"/>
    <row r="2" spans="2:14">
      <c r="B2" s="52" t="s">
        <v>867</v>
      </c>
    </row>
    <row r="3" spans="2:14"/>
    <row r="4" spans="2:14">
      <c r="B4" s="950" t="s">
        <v>351</v>
      </c>
      <c r="C4" s="951"/>
      <c r="D4" s="951"/>
      <c r="E4" s="951"/>
      <c r="F4" s="951"/>
      <c r="G4" s="951"/>
      <c r="H4" s="951"/>
      <c r="I4" s="951"/>
      <c r="J4" s="951"/>
      <c r="K4" s="951"/>
      <c r="L4" s="952"/>
    </row>
    <row r="5" spans="2:14" ht="17.25" customHeight="1">
      <c r="B5" s="944" t="s">
        <v>352</v>
      </c>
      <c r="C5" s="947" t="s">
        <v>353</v>
      </c>
      <c r="D5" s="947" t="s">
        <v>354</v>
      </c>
      <c r="E5" s="947" t="s">
        <v>344</v>
      </c>
      <c r="F5" s="947" t="s">
        <v>355</v>
      </c>
      <c r="G5" s="947" t="s">
        <v>356</v>
      </c>
      <c r="H5" s="947"/>
      <c r="I5" s="944" t="s">
        <v>260</v>
      </c>
      <c r="J5" s="947" t="s">
        <v>357</v>
      </c>
      <c r="K5" s="944" t="s">
        <v>358</v>
      </c>
      <c r="L5" s="944" t="s">
        <v>359</v>
      </c>
    </row>
    <row r="6" spans="2:14" ht="35.25" customHeight="1">
      <c r="B6" s="945"/>
      <c r="C6" s="947"/>
      <c r="D6" s="947"/>
      <c r="E6" s="947"/>
      <c r="F6" s="947"/>
      <c r="G6" s="90" t="s">
        <v>269</v>
      </c>
      <c r="H6" s="90" t="s">
        <v>347</v>
      </c>
      <c r="I6" s="945"/>
      <c r="J6" s="947"/>
      <c r="K6" s="945"/>
      <c r="L6" s="945"/>
    </row>
    <row r="7" spans="2:14" ht="11.25" customHeight="1">
      <c r="B7" s="946"/>
      <c r="C7" s="947"/>
      <c r="D7" s="947"/>
      <c r="E7" s="947"/>
      <c r="F7" s="947"/>
      <c r="G7" s="843" t="s">
        <v>88</v>
      </c>
      <c r="H7" s="843" t="s">
        <v>88</v>
      </c>
      <c r="I7" s="843" t="s">
        <v>88</v>
      </c>
      <c r="J7" s="947"/>
      <c r="K7" s="91" t="s">
        <v>360</v>
      </c>
      <c r="L7" s="91" t="s">
        <v>360</v>
      </c>
    </row>
    <row r="8" spans="2:14">
      <c r="B8" s="278" t="s">
        <v>361</v>
      </c>
      <c r="C8" s="557" t="s">
        <v>287</v>
      </c>
      <c r="D8" s="814" t="s">
        <v>362</v>
      </c>
      <c r="E8" s="557" t="s">
        <v>343</v>
      </c>
      <c r="F8" s="814" t="s">
        <v>363</v>
      </c>
      <c r="G8" s="887">
        <v>27661</v>
      </c>
      <c r="H8" s="887">
        <v>84791</v>
      </c>
      <c r="I8" s="501">
        <v>112452</v>
      </c>
      <c r="J8" s="814" t="s">
        <v>364</v>
      </c>
      <c r="K8" s="847">
        <v>0.32</v>
      </c>
      <c r="L8" s="848">
        <v>0.32</v>
      </c>
      <c r="M8" s="834"/>
    </row>
    <row r="9" spans="2:14">
      <c r="B9" s="282" t="s">
        <v>361</v>
      </c>
      <c r="C9" s="485" t="s">
        <v>287</v>
      </c>
      <c r="D9" s="282" t="s">
        <v>362</v>
      </c>
      <c r="E9" s="485" t="s">
        <v>345</v>
      </c>
      <c r="F9" s="282" t="s">
        <v>363</v>
      </c>
      <c r="G9" s="888">
        <v>211349</v>
      </c>
      <c r="H9" s="888">
        <v>634046</v>
      </c>
      <c r="I9" s="506">
        <v>845395</v>
      </c>
      <c r="J9" s="282" t="s">
        <v>364</v>
      </c>
      <c r="K9" s="851">
        <v>0.49160116018665256</v>
      </c>
      <c r="L9" s="851">
        <v>0.49160116018665256</v>
      </c>
      <c r="M9" s="834"/>
    </row>
    <row r="10" spans="2:14">
      <c r="B10" s="282" t="s">
        <v>365</v>
      </c>
      <c r="C10" s="485" t="s">
        <v>248</v>
      </c>
      <c r="D10" s="282" t="s">
        <v>362</v>
      </c>
      <c r="E10" s="485" t="s">
        <v>343</v>
      </c>
      <c r="F10" s="282" t="s">
        <v>366</v>
      </c>
      <c r="G10" s="888">
        <v>18533</v>
      </c>
      <c r="H10" s="888">
        <v>55600</v>
      </c>
      <c r="I10" s="506">
        <v>74133</v>
      </c>
      <c r="J10" s="282" t="s">
        <v>364</v>
      </c>
      <c r="K10" s="851">
        <v>0.24317541729166667</v>
      </c>
      <c r="L10" s="851">
        <v>0.24317541729166667</v>
      </c>
      <c r="M10" s="834"/>
    </row>
    <row r="11" spans="2:14">
      <c r="B11" s="282" t="s">
        <v>365</v>
      </c>
      <c r="C11" s="485" t="s">
        <v>248</v>
      </c>
      <c r="D11" s="282" t="s">
        <v>362</v>
      </c>
      <c r="E11" s="485" t="s">
        <v>345</v>
      </c>
      <c r="F11" s="282" t="s">
        <v>363</v>
      </c>
      <c r="G11" s="889">
        <v>5335</v>
      </c>
      <c r="H11" s="888">
        <v>16005</v>
      </c>
      <c r="I11" s="506">
        <v>21340</v>
      </c>
      <c r="J11" s="282" t="s">
        <v>364</v>
      </c>
      <c r="K11" s="851">
        <v>0.44874237449583015</v>
      </c>
      <c r="L11" s="851">
        <v>0.44874237449583015</v>
      </c>
      <c r="M11" s="834"/>
    </row>
    <row r="12" spans="2:14">
      <c r="B12" s="282" t="s">
        <v>367</v>
      </c>
      <c r="C12" s="485" t="s">
        <v>251</v>
      </c>
      <c r="D12" s="282" t="s">
        <v>362</v>
      </c>
      <c r="E12" s="485" t="s">
        <v>345</v>
      </c>
      <c r="F12" s="282" t="s">
        <v>363</v>
      </c>
      <c r="G12" s="889">
        <v>904</v>
      </c>
      <c r="H12" s="889">
        <v>2711</v>
      </c>
      <c r="I12" s="506">
        <v>3615</v>
      </c>
      <c r="J12" s="282" t="s">
        <v>364</v>
      </c>
      <c r="K12" s="851">
        <v>0.39900149903976945</v>
      </c>
      <c r="L12" s="851">
        <v>0.39900149903976945</v>
      </c>
      <c r="M12" s="834"/>
    </row>
    <row r="13" spans="2:14">
      <c r="B13" s="282" t="s">
        <v>368</v>
      </c>
      <c r="C13" s="485" t="s">
        <v>288</v>
      </c>
      <c r="D13" s="282" t="s">
        <v>362</v>
      </c>
      <c r="E13" s="485" t="s">
        <v>345</v>
      </c>
      <c r="F13" s="282" t="s">
        <v>363</v>
      </c>
      <c r="G13" s="888">
        <v>27719</v>
      </c>
      <c r="H13" s="888">
        <v>83158</v>
      </c>
      <c r="I13" s="506">
        <v>110877</v>
      </c>
      <c r="J13" s="282" t="s">
        <v>364</v>
      </c>
      <c r="K13" s="851">
        <v>0.46215638232917106</v>
      </c>
      <c r="L13" s="851">
        <v>0.46215638232917106</v>
      </c>
      <c r="M13" s="834"/>
    </row>
    <row r="14" spans="2:14">
      <c r="B14" s="282" t="s">
        <v>369</v>
      </c>
      <c r="C14" s="485" t="s">
        <v>370</v>
      </c>
      <c r="D14" s="282" t="s">
        <v>362</v>
      </c>
      <c r="E14" s="485" t="s">
        <v>343</v>
      </c>
      <c r="F14" s="282" t="s">
        <v>363</v>
      </c>
      <c r="G14" s="888">
        <v>41185</v>
      </c>
      <c r="H14" s="888">
        <v>123555</v>
      </c>
      <c r="I14" s="506">
        <v>164740</v>
      </c>
      <c r="J14" s="282" t="s">
        <v>364</v>
      </c>
      <c r="K14" s="851">
        <v>0.17915194883333332</v>
      </c>
      <c r="L14" s="851">
        <v>0.17915194883333332</v>
      </c>
      <c r="M14" s="834"/>
      <c r="N14" s="1141"/>
    </row>
    <row r="15" spans="2:14">
      <c r="B15" s="282" t="s">
        <v>369</v>
      </c>
      <c r="C15" s="485" t="s">
        <v>370</v>
      </c>
      <c r="D15" s="282" t="s">
        <v>362</v>
      </c>
      <c r="E15" s="485" t="s">
        <v>345</v>
      </c>
      <c r="F15" s="282" t="s">
        <v>363</v>
      </c>
      <c r="G15" s="889">
        <v>48976</v>
      </c>
      <c r="H15" s="889">
        <v>146927</v>
      </c>
      <c r="I15" s="506">
        <v>195903</v>
      </c>
      <c r="J15" s="282" t="s">
        <v>364</v>
      </c>
      <c r="K15" s="851">
        <v>0.52823312138486689</v>
      </c>
      <c r="L15" s="851">
        <v>0.52823312138486689</v>
      </c>
      <c r="M15" s="834"/>
    </row>
    <row r="16" spans="2:14">
      <c r="B16" s="282" t="s">
        <v>371</v>
      </c>
      <c r="C16" s="485" t="s">
        <v>254</v>
      </c>
      <c r="D16" s="282" t="s">
        <v>362</v>
      </c>
      <c r="E16" s="485" t="s">
        <v>343</v>
      </c>
      <c r="F16" s="282" t="s">
        <v>363</v>
      </c>
      <c r="G16" s="888">
        <v>7946</v>
      </c>
      <c r="H16" s="888">
        <v>23837</v>
      </c>
      <c r="I16" s="506">
        <v>31783</v>
      </c>
      <c r="J16" s="282" t="s">
        <v>364</v>
      </c>
      <c r="K16" s="851">
        <v>0.12269510991666667</v>
      </c>
      <c r="L16" s="851">
        <v>0.12269510991666667</v>
      </c>
      <c r="M16" s="834"/>
    </row>
    <row r="17" spans="2:15">
      <c r="B17" s="909" t="s">
        <v>371</v>
      </c>
      <c r="C17" s="558" t="s">
        <v>254</v>
      </c>
      <c r="D17" s="558" t="s">
        <v>362</v>
      </c>
      <c r="E17" s="558" t="s">
        <v>345</v>
      </c>
      <c r="F17" s="909" t="s">
        <v>363</v>
      </c>
      <c r="G17" s="888">
        <v>59300</v>
      </c>
      <c r="H17" s="888">
        <v>177899</v>
      </c>
      <c r="I17" s="506">
        <v>237199</v>
      </c>
      <c r="J17" s="282" t="s">
        <v>364</v>
      </c>
      <c r="K17" s="851">
        <v>0.50905468180509128</v>
      </c>
      <c r="L17" s="851">
        <v>0.50905468180509128</v>
      </c>
      <c r="M17" s="834"/>
    </row>
    <row r="18" spans="2:15">
      <c r="B18" s="815" t="s">
        <v>378</v>
      </c>
      <c r="C18" s="559" t="s">
        <v>865</v>
      </c>
      <c r="D18" s="559" t="s">
        <v>362</v>
      </c>
      <c r="E18" s="559" t="s">
        <v>345</v>
      </c>
      <c r="F18" s="815" t="s">
        <v>363</v>
      </c>
      <c r="G18" s="890">
        <v>1192</v>
      </c>
      <c r="H18" s="890">
        <v>3577</v>
      </c>
      <c r="I18" s="503">
        <v>4769</v>
      </c>
      <c r="J18" s="815" t="s">
        <v>364</v>
      </c>
      <c r="K18" s="852">
        <v>0.39900149903976945</v>
      </c>
      <c r="L18" s="853">
        <v>0.39900149903976945</v>
      </c>
      <c r="M18" s="834"/>
      <c r="N18" s="72"/>
      <c r="O18" s="72"/>
    </row>
    <row r="19" spans="2:15">
      <c r="B19" s="854" t="s">
        <v>285</v>
      </c>
      <c r="C19" s="449"/>
      <c r="D19" s="449"/>
      <c r="E19" s="449"/>
      <c r="F19" s="449"/>
      <c r="G19" s="855">
        <v>450100</v>
      </c>
      <c r="H19" s="855">
        <v>1352106</v>
      </c>
      <c r="I19" s="855">
        <v>1802206</v>
      </c>
      <c r="J19" s="449"/>
      <c r="K19" s="449"/>
      <c r="L19" s="449"/>
    </row>
    <row r="20" spans="2:15"/>
    <row r="21" spans="2:15">
      <c r="B21" s="950" t="s">
        <v>372</v>
      </c>
      <c r="C21" s="951"/>
      <c r="D21" s="951"/>
      <c r="E21" s="951"/>
      <c r="F21" s="951"/>
      <c r="G21" s="951"/>
      <c r="H21" s="951"/>
      <c r="I21" s="951"/>
      <c r="J21" s="951"/>
      <c r="K21" s="951"/>
      <c r="L21" s="951"/>
      <c r="M21" s="844"/>
    </row>
    <row r="22" spans="2:15" ht="19.5" customHeight="1">
      <c r="B22" s="944" t="s">
        <v>352</v>
      </c>
      <c r="C22" s="947" t="s">
        <v>353</v>
      </c>
      <c r="D22" s="947" t="s">
        <v>354</v>
      </c>
      <c r="E22" s="947" t="s">
        <v>344</v>
      </c>
      <c r="F22" s="947" t="s">
        <v>355</v>
      </c>
      <c r="G22" s="947" t="s">
        <v>356</v>
      </c>
      <c r="H22" s="947"/>
      <c r="I22" s="944" t="s">
        <v>373</v>
      </c>
      <c r="J22" s="947" t="s">
        <v>260</v>
      </c>
      <c r="K22" s="944" t="s">
        <v>357</v>
      </c>
      <c r="L22" s="953" t="s">
        <v>358</v>
      </c>
      <c r="M22" s="944" t="s">
        <v>359</v>
      </c>
    </row>
    <row r="23" spans="2:15" ht="26.25" customHeight="1">
      <c r="B23" s="945"/>
      <c r="C23" s="947"/>
      <c r="D23" s="947"/>
      <c r="E23" s="947"/>
      <c r="F23" s="947"/>
      <c r="G23" s="90" t="s">
        <v>348</v>
      </c>
      <c r="H23" s="90" t="s">
        <v>349</v>
      </c>
      <c r="I23" s="945" t="s">
        <v>273</v>
      </c>
      <c r="J23" s="947"/>
      <c r="K23" s="945"/>
      <c r="L23" s="954"/>
      <c r="M23" s="945"/>
    </row>
    <row r="24" spans="2:15" ht="14.25" customHeight="1">
      <c r="B24" s="946"/>
      <c r="C24" s="947"/>
      <c r="D24" s="947"/>
      <c r="E24" s="947"/>
      <c r="F24" s="947"/>
      <c r="G24" s="843" t="s">
        <v>88</v>
      </c>
      <c r="H24" s="843" t="s">
        <v>88</v>
      </c>
      <c r="I24" s="843" t="s">
        <v>88</v>
      </c>
      <c r="J24" s="947" t="s">
        <v>88</v>
      </c>
      <c r="K24" s="91"/>
      <c r="L24" s="856" t="s">
        <v>360</v>
      </c>
      <c r="M24" s="946" t="s">
        <v>360</v>
      </c>
    </row>
    <row r="25" spans="2:15">
      <c r="B25" s="857" t="s">
        <v>361</v>
      </c>
      <c r="C25" s="858" t="s">
        <v>287</v>
      </c>
      <c r="D25" s="859" t="s">
        <v>362</v>
      </c>
      <c r="E25" s="858" t="s">
        <v>343</v>
      </c>
      <c r="F25" s="859" t="s">
        <v>363</v>
      </c>
      <c r="G25" s="860">
        <v>216318</v>
      </c>
      <c r="H25" s="208">
        <v>93320</v>
      </c>
      <c r="I25" s="208">
        <v>229413</v>
      </c>
      <c r="J25" s="881">
        <v>539051</v>
      </c>
      <c r="K25" s="859" t="s">
        <v>364</v>
      </c>
      <c r="L25" s="919">
        <v>0.32</v>
      </c>
      <c r="M25" s="920">
        <v>0.32</v>
      </c>
      <c r="N25" s="77"/>
    </row>
    <row r="26" spans="2:15">
      <c r="B26" s="864" t="s">
        <v>361</v>
      </c>
      <c r="C26" s="865" t="s">
        <v>287</v>
      </c>
      <c r="D26" s="866" t="s">
        <v>362</v>
      </c>
      <c r="E26" s="865" t="s">
        <v>345</v>
      </c>
      <c r="F26" s="866" t="s">
        <v>363</v>
      </c>
      <c r="G26" s="867">
        <v>682484</v>
      </c>
      <c r="H26" s="208">
        <v>166126</v>
      </c>
      <c r="I26" s="208">
        <v>0</v>
      </c>
      <c r="J26" s="872">
        <v>848610</v>
      </c>
      <c r="K26" s="866" t="s">
        <v>364</v>
      </c>
      <c r="L26" s="869">
        <v>0.49160116018665256</v>
      </c>
      <c r="M26" s="870">
        <v>0.49160116018665256</v>
      </c>
      <c r="N26" s="77"/>
    </row>
    <row r="27" spans="2:15">
      <c r="B27" s="864" t="s">
        <v>365</v>
      </c>
      <c r="C27" s="865" t="s">
        <v>248</v>
      </c>
      <c r="D27" s="866" t="s">
        <v>362</v>
      </c>
      <c r="E27" s="485" t="s">
        <v>343</v>
      </c>
      <c r="F27" s="282" t="s">
        <v>366</v>
      </c>
      <c r="G27" s="867">
        <v>45718</v>
      </c>
      <c r="H27" s="835">
        <v>0</v>
      </c>
      <c r="I27" s="208">
        <v>0</v>
      </c>
      <c r="J27" s="872">
        <v>45718</v>
      </c>
      <c r="K27" s="866" t="s">
        <v>364</v>
      </c>
      <c r="L27" s="869">
        <v>0.24317541729166667</v>
      </c>
      <c r="M27" s="870">
        <v>0.24317541729166667</v>
      </c>
      <c r="N27" s="77"/>
    </row>
    <row r="28" spans="2:15" hidden="1">
      <c r="B28" s="864" t="s">
        <v>365</v>
      </c>
      <c r="C28" s="865" t="s">
        <v>248</v>
      </c>
      <c r="D28" s="866" t="s">
        <v>362</v>
      </c>
      <c r="E28" s="865" t="s">
        <v>345</v>
      </c>
      <c r="F28" s="866" t="s">
        <v>363</v>
      </c>
      <c r="G28" s="867">
        <v>3466</v>
      </c>
      <c r="H28" s="867">
        <v>0</v>
      </c>
      <c r="I28" s="208">
        <v>0</v>
      </c>
      <c r="J28" s="872">
        <v>3466</v>
      </c>
      <c r="K28" s="866" t="s">
        <v>364</v>
      </c>
      <c r="L28" s="869">
        <v>0.44874237449583015</v>
      </c>
      <c r="M28" s="870">
        <v>0.44874237449583015</v>
      </c>
      <c r="N28" s="77"/>
    </row>
    <row r="29" spans="2:15" hidden="1">
      <c r="B29" s="864" t="s">
        <v>367</v>
      </c>
      <c r="C29" s="865" t="s">
        <v>251</v>
      </c>
      <c r="D29" s="866" t="s">
        <v>362</v>
      </c>
      <c r="E29" s="865" t="s">
        <v>345</v>
      </c>
      <c r="F29" s="866" t="s">
        <v>363</v>
      </c>
      <c r="G29" s="867">
        <v>315</v>
      </c>
      <c r="H29" s="867">
        <v>0</v>
      </c>
      <c r="I29" s="208">
        <v>0</v>
      </c>
      <c r="J29" s="872">
        <v>315</v>
      </c>
      <c r="K29" s="866" t="s">
        <v>364</v>
      </c>
      <c r="L29" s="869">
        <v>0.39900149903976945</v>
      </c>
      <c r="M29" s="870">
        <v>0.39900149903976945</v>
      </c>
      <c r="N29" s="77"/>
    </row>
    <row r="30" spans="2:15" hidden="1">
      <c r="B30" s="864" t="s">
        <v>368</v>
      </c>
      <c r="C30" s="865" t="s">
        <v>288</v>
      </c>
      <c r="D30" s="866" t="s">
        <v>362</v>
      </c>
      <c r="E30" s="865" t="s">
        <v>345</v>
      </c>
      <c r="F30" s="866" t="s">
        <v>363</v>
      </c>
      <c r="G30" s="867">
        <v>105113</v>
      </c>
      <c r="H30" s="867">
        <v>0</v>
      </c>
      <c r="I30" s="208">
        <v>0</v>
      </c>
      <c r="J30" s="872">
        <v>105113</v>
      </c>
      <c r="K30" s="866" t="s">
        <v>364</v>
      </c>
      <c r="L30" s="869">
        <v>0.46215638232917106</v>
      </c>
      <c r="M30" s="870">
        <v>0.46215638232917106</v>
      </c>
      <c r="N30" s="77"/>
    </row>
    <row r="31" spans="2:15" hidden="1">
      <c r="B31" s="864" t="s">
        <v>369</v>
      </c>
      <c r="C31" s="865" t="s">
        <v>370</v>
      </c>
      <c r="D31" s="866" t="s">
        <v>362</v>
      </c>
      <c r="E31" s="865" t="s">
        <v>343</v>
      </c>
      <c r="F31" s="866" t="s">
        <v>363</v>
      </c>
      <c r="G31" s="867">
        <v>555343</v>
      </c>
      <c r="H31" s="867">
        <v>0</v>
      </c>
      <c r="I31" s="208">
        <v>0</v>
      </c>
      <c r="J31" s="872">
        <v>555343</v>
      </c>
      <c r="K31" s="866" t="s">
        <v>364</v>
      </c>
      <c r="L31" s="869">
        <v>0.17915194883333332</v>
      </c>
      <c r="M31" s="870">
        <v>0.17915194883333332</v>
      </c>
      <c r="N31" s="77"/>
    </row>
    <row r="32" spans="2:15" hidden="1">
      <c r="B32" s="864" t="s">
        <v>369</v>
      </c>
      <c r="C32" s="865" t="s">
        <v>370</v>
      </c>
      <c r="D32" s="866" t="s">
        <v>362</v>
      </c>
      <c r="E32" s="865" t="s">
        <v>345</v>
      </c>
      <c r="F32" s="866" t="s">
        <v>363</v>
      </c>
      <c r="G32" s="867">
        <v>244733</v>
      </c>
      <c r="H32" s="208">
        <v>36523</v>
      </c>
      <c r="I32" s="208">
        <v>0</v>
      </c>
      <c r="J32" s="872">
        <v>281256</v>
      </c>
      <c r="K32" s="866" t="s">
        <v>364</v>
      </c>
      <c r="L32" s="869">
        <v>0.52823312138486689</v>
      </c>
      <c r="M32" s="870">
        <v>0.52823312138486689</v>
      </c>
      <c r="N32" s="77"/>
    </row>
    <row r="33" spans="2:15" hidden="1">
      <c r="B33" s="864" t="s">
        <v>371</v>
      </c>
      <c r="C33" s="865" t="s">
        <v>254</v>
      </c>
      <c r="D33" s="866" t="s">
        <v>362</v>
      </c>
      <c r="E33" s="865" t="s">
        <v>343</v>
      </c>
      <c r="F33" s="866" t="s">
        <v>363</v>
      </c>
      <c r="G33" s="871">
        <v>65941</v>
      </c>
      <c r="H33" s="872">
        <v>0</v>
      </c>
      <c r="I33" s="208">
        <v>0</v>
      </c>
      <c r="J33" s="872">
        <v>65941</v>
      </c>
      <c r="K33" s="866" t="s">
        <v>364</v>
      </c>
      <c r="L33" s="869">
        <v>0.12269510991666667</v>
      </c>
      <c r="M33" s="870">
        <v>0.12269510991666667</v>
      </c>
      <c r="N33" s="77"/>
    </row>
    <row r="34" spans="2:15" hidden="1">
      <c r="B34" s="873" t="s">
        <v>371</v>
      </c>
      <c r="C34" s="874" t="s">
        <v>254</v>
      </c>
      <c r="D34" s="875" t="s">
        <v>362</v>
      </c>
      <c r="E34" s="874" t="s">
        <v>345</v>
      </c>
      <c r="F34" s="875" t="s">
        <v>363</v>
      </c>
      <c r="G34" s="876">
        <v>124808</v>
      </c>
      <c r="H34" s="208">
        <v>0</v>
      </c>
      <c r="I34" s="208">
        <v>0</v>
      </c>
      <c r="J34" s="872">
        <v>124808</v>
      </c>
      <c r="K34" s="875" t="s">
        <v>364</v>
      </c>
      <c r="L34" s="877">
        <v>0.50905468180509128</v>
      </c>
      <c r="M34" s="878">
        <v>0.50905468180509128</v>
      </c>
      <c r="N34" s="77"/>
    </row>
    <row r="35" spans="2:15" hidden="1">
      <c r="B35" s="873" t="s">
        <v>378</v>
      </c>
      <c r="C35" s="874" t="s">
        <v>865</v>
      </c>
      <c r="D35" s="875" t="s">
        <v>362</v>
      </c>
      <c r="E35" s="874" t="s">
        <v>345</v>
      </c>
      <c r="F35" s="875" t="s">
        <v>363</v>
      </c>
      <c r="G35" s="876">
        <v>9139</v>
      </c>
      <c r="H35" s="208">
        <v>0</v>
      </c>
      <c r="I35" s="208"/>
      <c r="J35" s="868">
        <v>9139</v>
      </c>
      <c r="K35" s="875" t="s">
        <v>364</v>
      </c>
      <c r="L35" s="877">
        <v>0.39900149903976945</v>
      </c>
      <c r="M35" s="878">
        <v>0.39900149903976945</v>
      </c>
      <c r="N35" s="77"/>
    </row>
    <row r="36" spans="2:15" hidden="1">
      <c r="B36" s="873"/>
      <c r="C36" s="874"/>
      <c r="D36" s="875"/>
      <c r="E36" s="874"/>
      <c r="F36" s="875"/>
      <c r="G36" s="876"/>
      <c r="H36" s="208"/>
      <c r="I36" s="208"/>
      <c r="J36" s="868">
        <v>0</v>
      </c>
      <c r="K36" s="875"/>
      <c r="L36" s="875"/>
      <c r="M36" s="879"/>
      <c r="N36" s="77"/>
    </row>
    <row r="37" spans="2:15" hidden="1">
      <c r="B37" s="873"/>
      <c r="C37" s="874"/>
      <c r="D37" s="875"/>
      <c r="E37" s="874"/>
      <c r="F37" s="875"/>
      <c r="G37" s="876"/>
      <c r="H37" s="208"/>
      <c r="I37" s="208"/>
      <c r="J37" s="868">
        <v>0</v>
      </c>
      <c r="K37" s="875"/>
      <c r="L37" s="875"/>
      <c r="M37" s="879"/>
      <c r="N37" s="77"/>
    </row>
    <row r="38" spans="2:15" hidden="1">
      <c r="B38" s="854" t="s">
        <v>285</v>
      </c>
      <c r="C38" s="449"/>
      <c r="D38" s="449"/>
      <c r="E38" s="449"/>
      <c r="F38" s="449"/>
      <c r="G38" s="855">
        <v>2053378</v>
      </c>
      <c r="H38" s="855">
        <v>295969</v>
      </c>
      <c r="I38" s="855">
        <v>229413</v>
      </c>
      <c r="J38" s="855">
        <v>2578760</v>
      </c>
      <c r="K38" s="449"/>
      <c r="L38" s="449"/>
      <c r="M38" s="880"/>
    </row>
    <row r="39" spans="2:15"/>
    <row r="40" spans="2:15">
      <c r="N40" s="77"/>
      <c r="O40" s="77"/>
    </row>
    <row r="41" spans="2:15">
      <c r="B41" s="52" t="s">
        <v>350</v>
      </c>
      <c r="N41" s="77"/>
      <c r="O41" s="77"/>
    </row>
    <row r="42" spans="2:15">
      <c r="N42" s="77"/>
      <c r="O42" s="77"/>
    </row>
    <row r="43" spans="2:15" ht="12" customHeight="1">
      <c r="B43" s="950" t="s">
        <v>351</v>
      </c>
      <c r="C43" s="951"/>
      <c r="D43" s="951"/>
      <c r="E43" s="951"/>
      <c r="F43" s="951"/>
      <c r="G43" s="951"/>
      <c r="H43" s="951"/>
      <c r="I43" s="951"/>
      <c r="J43" s="951"/>
      <c r="K43" s="951"/>
      <c r="L43" s="952"/>
      <c r="N43" s="77"/>
      <c r="O43" s="77"/>
    </row>
    <row r="44" spans="2:15">
      <c r="B44" s="944" t="s">
        <v>352</v>
      </c>
      <c r="C44" s="944" t="s">
        <v>353</v>
      </c>
      <c r="D44" s="944" t="s">
        <v>354</v>
      </c>
      <c r="E44" s="947" t="s">
        <v>344</v>
      </c>
      <c r="F44" s="944" t="s">
        <v>355</v>
      </c>
      <c r="G44" s="948" t="s">
        <v>356</v>
      </c>
      <c r="H44" s="949"/>
      <c r="I44" s="944" t="s">
        <v>260</v>
      </c>
      <c r="J44" s="944" t="s">
        <v>357</v>
      </c>
      <c r="K44" s="944" t="s">
        <v>358</v>
      </c>
      <c r="L44" s="944" t="s">
        <v>359</v>
      </c>
      <c r="N44" s="77"/>
      <c r="O44" s="77"/>
    </row>
    <row r="45" spans="2:15" ht="36">
      <c r="B45" s="945"/>
      <c r="C45" s="945"/>
      <c r="D45" s="945"/>
      <c r="E45" s="947"/>
      <c r="F45" s="945"/>
      <c r="G45" s="90" t="s">
        <v>269</v>
      </c>
      <c r="H45" s="90" t="s">
        <v>347</v>
      </c>
      <c r="I45" s="945"/>
      <c r="J45" s="945"/>
      <c r="K45" s="945"/>
      <c r="L45" s="945"/>
      <c r="N45" s="77"/>
      <c r="O45" s="77"/>
    </row>
    <row r="46" spans="2:15">
      <c r="B46" s="946"/>
      <c r="C46" s="946"/>
      <c r="D46" s="946"/>
      <c r="E46" s="947"/>
      <c r="F46" s="946"/>
      <c r="G46" s="843" t="s">
        <v>88</v>
      </c>
      <c r="H46" s="843" t="s">
        <v>88</v>
      </c>
      <c r="I46" s="843" t="s">
        <v>88</v>
      </c>
      <c r="J46" s="946"/>
      <c r="K46" s="91" t="s">
        <v>360</v>
      </c>
      <c r="L46" s="91" t="s">
        <v>360</v>
      </c>
      <c r="N46" s="77"/>
      <c r="O46" s="77"/>
    </row>
    <row r="47" spans="2:15">
      <c r="B47" s="278" t="s">
        <v>361</v>
      </c>
      <c r="C47" s="557" t="s">
        <v>287</v>
      </c>
      <c r="D47" s="814" t="s">
        <v>362</v>
      </c>
      <c r="E47" s="557" t="s">
        <v>343</v>
      </c>
      <c r="F47" s="814" t="s">
        <v>363</v>
      </c>
      <c r="G47" s="845">
        <v>24753</v>
      </c>
      <c r="H47" s="845">
        <v>74258</v>
      </c>
      <c r="I47" s="846">
        <v>99011</v>
      </c>
      <c r="J47" s="814" t="s">
        <v>364</v>
      </c>
      <c r="K47" s="847">
        <v>0.25783739141708334</v>
      </c>
      <c r="L47" s="848">
        <v>0.25783739141708334</v>
      </c>
      <c r="N47" s="77"/>
      <c r="O47" s="77"/>
    </row>
    <row r="48" spans="2:15">
      <c r="B48" s="282" t="s">
        <v>361</v>
      </c>
      <c r="C48" s="485" t="s">
        <v>287</v>
      </c>
      <c r="D48" s="282" t="s">
        <v>362</v>
      </c>
      <c r="E48" s="485" t="s">
        <v>345</v>
      </c>
      <c r="F48" s="282" t="s">
        <v>363</v>
      </c>
      <c r="G48" s="849">
        <v>214625</v>
      </c>
      <c r="H48" s="849">
        <v>643876</v>
      </c>
      <c r="I48" s="850">
        <v>858501</v>
      </c>
      <c r="J48" s="282" t="s">
        <v>364</v>
      </c>
      <c r="K48" s="851">
        <v>0.49160116018665256</v>
      </c>
      <c r="L48" s="851">
        <v>0.49160116018665256</v>
      </c>
      <c r="N48" s="77"/>
    </row>
    <row r="49" spans="2:13">
      <c r="B49" s="282" t="s">
        <v>365</v>
      </c>
      <c r="C49" s="485" t="s">
        <v>248</v>
      </c>
      <c r="D49" s="282" t="s">
        <v>362</v>
      </c>
      <c r="E49" s="485" t="s">
        <v>343</v>
      </c>
      <c r="F49" s="282" t="s">
        <v>366</v>
      </c>
      <c r="G49" s="849">
        <v>17273</v>
      </c>
      <c r="H49" s="849">
        <v>51818</v>
      </c>
      <c r="I49" s="850">
        <v>69091</v>
      </c>
      <c r="J49" s="282" t="s">
        <v>364</v>
      </c>
      <c r="K49" s="851">
        <v>0.24317541729166667</v>
      </c>
      <c r="L49" s="851">
        <v>0.24317541729166667</v>
      </c>
    </row>
    <row r="50" spans="2:13">
      <c r="B50" s="282" t="s">
        <v>365</v>
      </c>
      <c r="C50" s="485" t="s">
        <v>248</v>
      </c>
      <c r="D50" s="282" t="s">
        <v>362</v>
      </c>
      <c r="E50" s="485" t="s">
        <v>345</v>
      </c>
      <c r="F50" s="282" t="s">
        <v>363</v>
      </c>
      <c r="G50" s="528">
        <v>7966</v>
      </c>
      <c r="H50" s="849">
        <v>23897</v>
      </c>
      <c r="I50" s="850">
        <v>31863</v>
      </c>
      <c r="J50" s="282" t="s">
        <v>364</v>
      </c>
      <c r="K50" s="851">
        <v>0.44874237449583015</v>
      </c>
      <c r="L50" s="851">
        <v>0.44874237449583015</v>
      </c>
    </row>
    <row r="51" spans="2:13">
      <c r="B51" s="282" t="s">
        <v>367</v>
      </c>
      <c r="C51" s="485" t="s">
        <v>251</v>
      </c>
      <c r="D51" s="282" t="s">
        <v>362</v>
      </c>
      <c r="E51" s="485" t="s">
        <v>345</v>
      </c>
      <c r="F51" s="282" t="s">
        <v>363</v>
      </c>
      <c r="G51" s="528">
        <v>798</v>
      </c>
      <c r="H51" s="528">
        <v>2394</v>
      </c>
      <c r="I51" s="850">
        <v>3192</v>
      </c>
      <c r="J51" s="282" t="s">
        <v>364</v>
      </c>
      <c r="K51" s="851">
        <v>0.39900149903976945</v>
      </c>
      <c r="L51" s="851">
        <v>0.39900149903976945</v>
      </c>
    </row>
    <row r="52" spans="2:13">
      <c r="B52" s="282" t="s">
        <v>368</v>
      </c>
      <c r="C52" s="485" t="s">
        <v>288</v>
      </c>
      <c r="D52" s="282" t="s">
        <v>362</v>
      </c>
      <c r="E52" s="485" t="s">
        <v>345</v>
      </c>
      <c r="F52" s="282" t="s">
        <v>363</v>
      </c>
      <c r="G52" s="849">
        <v>26875</v>
      </c>
      <c r="H52" s="849">
        <v>80626</v>
      </c>
      <c r="I52" s="850">
        <v>107501</v>
      </c>
      <c r="J52" s="282" t="s">
        <v>364</v>
      </c>
      <c r="K52" s="851">
        <v>0.46215638232917106</v>
      </c>
      <c r="L52" s="851">
        <v>0.46215638232917106</v>
      </c>
    </row>
    <row r="53" spans="2:13">
      <c r="B53" s="282" t="s">
        <v>369</v>
      </c>
      <c r="C53" s="485" t="s">
        <v>370</v>
      </c>
      <c r="D53" s="282" t="s">
        <v>362</v>
      </c>
      <c r="E53" s="485" t="s">
        <v>343</v>
      </c>
      <c r="F53" s="282" t="s">
        <v>363</v>
      </c>
      <c r="G53" s="849">
        <v>36661</v>
      </c>
      <c r="H53" s="849">
        <v>109983</v>
      </c>
      <c r="I53" s="850">
        <v>146644</v>
      </c>
      <c r="J53" s="282" t="s">
        <v>364</v>
      </c>
      <c r="K53" s="851">
        <v>0.17915194883333332</v>
      </c>
      <c r="L53" s="851">
        <v>0.17915194883333332</v>
      </c>
    </row>
    <row r="54" spans="2:13">
      <c r="B54" s="282" t="s">
        <v>369</v>
      </c>
      <c r="C54" s="485" t="s">
        <v>370</v>
      </c>
      <c r="D54" s="282" t="s">
        <v>362</v>
      </c>
      <c r="E54" s="485" t="s">
        <v>345</v>
      </c>
      <c r="F54" s="282" t="s">
        <v>363</v>
      </c>
      <c r="G54" s="528">
        <v>32426</v>
      </c>
      <c r="H54" s="528">
        <v>97278</v>
      </c>
      <c r="I54" s="850">
        <v>129704</v>
      </c>
      <c r="J54" s="282" t="s">
        <v>364</v>
      </c>
      <c r="K54" s="851">
        <v>0.52823312138486689</v>
      </c>
      <c r="L54" s="851">
        <v>0.52823312138486689</v>
      </c>
    </row>
    <row r="55" spans="2:13">
      <c r="B55" s="282" t="s">
        <v>371</v>
      </c>
      <c r="C55" s="485" t="s">
        <v>254</v>
      </c>
      <c r="D55" s="282" t="s">
        <v>362</v>
      </c>
      <c r="E55" s="485" t="s">
        <v>343</v>
      </c>
      <c r="F55" s="282" t="s">
        <v>363</v>
      </c>
      <c r="G55" s="849">
        <v>7834</v>
      </c>
      <c r="H55" s="849">
        <v>23503</v>
      </c>
      <c r="I55" s="850">
        <v>31337</v>
      </c>
      <c r="J55" s="282" t="s">
        <v>364</v>
      </c>
      <c r="K55" s="851">
        <v>0.12269510991666667</v>
      </c>
      <c r="L55" s="851">
        <v>0.12269510991666667</v>
      </c>
    </row>
    <row r="56" spans="2:13">
      <c r="B56" s="282" t="s">
        <v>371</v>
      </c>
      <c r="C56" s="485" t="s">
        <v>254</v>
      </c>
      <c r="D56" s="282" t="s">
        <v>362</v>
      </c>
      <c r="E56" s="485" t="s">
        <v>345</v>
      </c>
      <c r="F56" s="282" t="s">
        <v>363</v>
      </c>
      <c r="G56" s="849">
        <v>69017</v>
      </c>
      <c r="H56" s="849">
        <v>207051</v>
      </c>
      <c r="I56" s="850">
        <v>276068</v>
      </c>
      <c r="J56" s="282" t="s">
        <v>364</v>
      </c>
      <c r="K56" s="851">
        <v>0.50905468180509128</v>
      </c>
      <c r="L56" s="851">
        <v>0.50905468180509128</v>
      </c>
    </row>
    <row r="57" spans="2:13">
      <c r="B57" s="282"/>
      <c r="C57" s="485"/>
      <c r="D57" s="282"/>
      <c r="E57" s="485"/>
      <c r="F57" s="282"/>
      <c r="G57" s="849"/>
      <c r="H57" s="849"/>
      <c r="I57" s="850"/>
      <c r="J57" s="282"/>
      <c r="K57" s="851"/>
      <c r="L57" s="851"/>
    </row>
    <row r="58" spans="2:13" ht="12.6" thickBot="1">
      <c r="B58" s="139" t="s">
        <v>260</v>
      </c>
      <c r="C58" s="95"/>
      <c r="D58" s="95"/>
      <c r="E58" s="95"/>
      <c r="F58" s="95"/>
      <c r="G58" s="140">
        <v>438228</v>
      </c>
      <c r="H58" s="140">
        <v>1314684</v>
      </c>
      <c r="I58" s="140">
        <v>1752912</v>
      </c>
      <c r="J58" s="95"/>
      <c r="K58" s="95"/>
      <c r="L58" s="107"/>
    </row>
    <row r="60" spans="2:13"/>
    <row r="61" spans="2:13" ht="14.7" customHeight="1">
      <c r="B61" s="950" t="s">
        <v>372</v>
      </c>
      <c r="C61" s="951"/>
      <c r="D61" s="951"/>
      <c r="E61" s="951"/>
      <c r="F61" s="951"/>
      <c r="G61" s="951"/>
      <c r="H61" s="951"/>
      <c r="I61" s="951"/>
      <c r="J61" s="951"/>
      <c r="K61" s="951"/>
      <c r="L61" s="951"/>
      <c r="M61" s="844"/>
    </row>
    <row r="62" spans="2:13" hidden="1">
      <c r="B62" s="944" t="s">
        <v>352</v>
      </c>
      <c r="C62" s="947" t="s">
        <v>353</v>
      </c>
      <c r="D62" s="947" t="s">
        <v>354</v>
      </c>
      <c r="E62" s="947" t="s">
        <v>344</v>
      </c>
      <c r="F62" s="947" t="s">
        <v>355</v>
      </c>
      <c r="G62" s="947" t="s">
        <v>356</v>
      </c>
      <c r="H62" s="947"/>
      <c r="I62" s="944" t="s">
        <v>373</v>
      </c>
      <c r="J62" s="947" t="s">
        <v>260</v>
      </c>
      <c r="K62" s="944" t="s">
        <v>357</v>
      </c>
      <c r="L62" s="953" t="s">
        <v>358</v>
      </c>
      <c r="M62" s="944" t="s">
        <v>359</v>
      </c>
    </row>
    <row r="63" spans="2:13" ht="36" hidden="1">
      <c r="B63" s="945"/>
      <c r="C63" s="947"/>
      <c r="D63" s="947"/>
      <c r="E63" s="947"/>
      <c r="F63" s="947"/>
      <c r="G63" s="90" t="s">
        <v>348</v>
      </c>
      <c r="H63" s="90" t="s">
        <v>349</v>
      </c>
      <c r="I63" s="945" t="s">
        <v>273</v>
      </c>
      <c r="J63" s="947"/>
      <c r="K63" s="945"/>
      <c r="L63" s="954"/>
      <c r="M63" s="945"/>
    </row>
    <row r="64" spans="2:13" hidden="1">
      <c r="B64" s="946"/>
      <c r="C64" s="947"/>
      <c r="D64" s="947"/>
      <c r="E64" s="947"/>
      <c r="F64" s="947"/>
      <c r="G64" s="843" t="s">
        <v>88</v>
      </c>
      <c r="H64" s="843" t="s">
        <v>88</v>
      </c>
      <c r="I64" s="843" t="s">
        <v>88</v>
      </c>
      <c r="J64" s="947" t="s">
        <v>88</v>
      </c>
      <c r="K64" s="91"/>
      <c r="L64" s="856" t="s">
        <v>360</v>
      </c>
      <c r="M64" s="946" t="s">
        <v>360</v>
      </c>
    </row>
    <row r="65" spans="2:13" hidden="1">
      <c r="B65" s="857" t="s">
        <v>361</v>
      </c>
      <c r="C65" s="858" t="s">
        <v>287</v>
      </c>
      <c r="D65" s="859" t="s">
        <v>362</v>
      </c>
      <c r="E65" s="858" t="s">
        <v>343</v>
      </c>
      <c r="F65" s="859" t="s">
        <v>363</v>
      </c>
      <c r="G65" s="860">
        <v>99316</v>
      </c>
      <c r="H65" s="208">
        <v>49658</v>
      </c>
      <c r="I65" s="208">
        <v>0</v>
      </c>
      <c r="J65" s="861">
        <v>148974</v>
      </c>
      <c r="K65" s="859" t="s">
        <v>364</v>
      </c>
      <c r="L65" s="862">
        <v>0.25783739141708334</v>
      </c>
      <c r="M65" s="863">
        <v>0.25783739141708334</v>
      </c>
    </row>
    <row r="66" spans="2:13" hidden="1">
      <c r="B66" s="864" t="s">
        <v>361</v>
      </c>
      <c r="C66" s="865" t="s">
        <v>287</v>
      </c>
      <c r="D66" s="866" t="s">
        <v>362</v>
      </c>
      <c r="E66" s="865" t="s">
        <v>345</v>
      </c>
      <c r="F66" s="866" t="s">
        <v>363</v>
      </c>
      <c r="G66" s="867">
        <v>795275</v>
      </c>
      <c r="H66" s="208">
        <v>397637</v>
      </c>
      <c r="I66" s="208">
        <v>0</v>
      </c>
      <c r="J66" s="868">
        <v>1192912</v>
      </c>
      <c r="K66" s="866" t="s">
        <v>364</v>
      </c>
      <c r="L66" s="869">
        <v>0.49160116018665256</v>
      </c>
      <c r="M66" s="870">
        <v>0.49160116018665256</v>
      </c>
    </row>
    <row r="67" spans="2:13" hidden="1">
      <c r="B67" s="864" t="s">
        <v>365</v>
      </c>
      <c r="C67" s="865" t="s">
        <v>248</v>
      </c>
      <c r="D67" s="866" t="s">
        <v>362</v>
      </c>
      <c r="E67" s="865" t="s">
        <v>345</v>
      </c>
      <c r="F67" s="866" t="s">
        <v>363</v>
      </c>
      <c r="G67" s="867">
        <v>130442</v>
      </c>
      <c r="H67" s="867">
        <v>13164</v>
      </c>
      <c r="I67" s="208">
        <v>0</v>
      </c>
      <c r="J67" s="868">
        <v>143606</v>
      </c>
      <c r="K67" s="866" t="s">
        <v>364</v>
      </c>
      <c r="L67" s="869">
        <v>0.44874237449583015</v>
      </c>
      <c r="M67" s="870">
        <v>0.44874237449583015</v>
      </c>
    </row>
    <row r="68" spans="2:13" ht="12" customHeight="1">
      <c r="B68" s="864" t="s">
        <v>367</v>
      </c>
      <c r="C68" s="865" t="s">
        <v>251</v>
      </c>
      <c r="D68" s="866" t="s">
        <v>362</v>
      </c>
      <c r="E68" s="865" t="s">
        <v>345</v>
      </c>
      <c r="F68" s="866" t="s">
        <v>363</v>
      </c>
      <c r="G68" s="867">
        <v>3763</v>
      </c>
      <c r="H68" s="867">
        <v>0</v>
      </c>
      <c r="I68" s="208">
        <v>0</v>
      </c>
      <c r="J68" s="868">
        <v>3763</v>
      </c>
      <c r="K68" s="866" t="s">
        <v>364</v>
      </c>
      <c r="L68" s="869">
        <v>0.39900149903976945</v>
      </c>
      <c r="M68" s="870">
        <v>0.39900149903976945</v>
      </c>
    </row>
    <row r="69" spans="2:13" hidden="1">
      <c r="B69" s="864" t="s">
        <v>368</v>
      </c>
      <c r="C69" s="865" t="s">
        <v>288</v>
      </c>
      <c r="D69" s="866" t="s">
        <v>362</v>
      </c>
      <c r="E69" s="865" t="s">
        <v>345</v>
      </c>
      <c r="F69" s="866" t="s">
        <v>363</v>
      </c>
      <c r="G69" s="867">
        <v>81111</v>
      </c>
      <c r="H69" s="867">
        <v>40555</v>
      </c>
      <c r="I69" s="208">
        <v>0</v>
      </c>
      <c r="J69" s="868">
        <v>121666</v>
      </c>
      <c r="K69" s="866" t="s">
        <v>364</v>
      </c>
      <c r="L69" s="869">
        <v>0.46215638232917106</v>
      </c>
      <c r="M69" s="870">
        <v>0.46215638232917106</v>
      </c>
    </row>
    <row r="70" spans="2:13" hidden="1">
      <c r="B70" s="864" t="s">
        <v>369</v>
      </c>
      <c r="C70" s="865" t="s">
        <v>370</v>
      </c>
      <c r="D70" s="866" t="s">
        <v>362</v>
      </c>
      <c r="E70" s="865" t="s">
        <v>343</v>
      </c>
      <c r="F70" s="866" t="s">
        <v>363</v>
      </c>
      <c r="G70" s="867">
        <v>297673</v>
      </c>
      <c r="H70" s="867">
        <v>297673</v>
      </c>
      <c r="I70" s="208">
        <v>148838</v>
      </c>
      <c r="J70" s="868">
        <v>744184</v>
      </c>
      <c r="K70" s="866" t="s">
        <v>364</v>
      </c>
      <c r="L70" s="869">
        <v>0.17915194883333332</v>
      </c>
      <c r="M70" s="870">
        <v>0.17915194883333332</v>
      </c>
    </row>
    <row r="71" spans="2:13" hidden="1">
      <c r="B71" s="864" t="s">
        <v>369</v>
      </c>
      <c r="C71" s="865" t="s">
        <v>370</v>
      </c>
      <c r="D71" s="866" t="s">
        <v>362</v>
      </c>
      <c r="E71" s="865" t="s">
        <v>345</v>
      </c>
      <c r="F71" s="866" t="s">
        <v>363</v>
      </c>
      <c r="G71" s="867">
        <v>137193</v>
      </c>
      <c r="H71" s="208">
        <v>68596</v>
      </c>
      <c r="I71" s="208">
        <v>0</v>
      </c>
      <c r="J71" s="868">
        <v>205789</v>
      </c>
      <c r="K71" s="866" t="s">
        <v>364</v>
      </c>
      <c r="L71" s="869">
        <v>0.52823312138486689</v>
      </c>
      <c r="M71" s="870">
        <v>0.52823312138486689</v>
      </c>
    </row>
    <row r="72" spans="2:13" hidden="1">
      <c r="B72" s="864" t="s">
        <v>371</v>
      </c>
      <c r="C72" s="865" t="s">
        <v>254</v>
      </c>
      <c r="D72" s="866" t="s">
        <v>362</v>
      </c>
      <c r="E72" s="865" t="s">
        <v>343</v>
      </c>
      <c r="F72" s="866" t="s">
        <v>363</v>
      </c>
      <c r="G72" s="871">
        <v>518</v>
      </c>
      <c r="H72" s="872">
        <v>0</v>
      </c>
      <c r="I72" s="208">
        <v>0</v>
      </c>
      <c r="J72" s="868">
        <v>518</v>
      </c>
      <c r="K72" s="866" t="s">
        <v>364</v>
      </c>
      <c r="L72" s="869">
        <v>0.12269510991666667</v>
      </c>
      <c r="M72" s="870">
        <v>0.12269510991666667</v>
      </c>
    </row>
    <row r="73" spans="2:13" hidden="1">
      <c r="B73" s="873" t="s">
        <v>371</v>
      </c>
      <c r="C73" s="874" t="s">
        <v>254</v>
      </c>
      <c r="D73" s="875" t="s">
        <v>362</v>
      </c>
      <c r="E73" s="874" t="s">
        <v>345</v>
      </c>
      <c r="F73" s="875" t="s">
        <v>363</v>
      </c>
      <c r="G73" s="876">
        <v>90042</v>
      </c>
      <c r="H73" s="208">
        <v>110725</v>
      </c>
      <c r="I73" s="208">
        <v>0</v>
      </c>
      <c r="J73" s="868">
        <v>200767</v>
      </c>
      <c r="K73" s="875" t="s">
        <v>364</v>
      </c>
      <c r="L73" s="877">
        <v>0.50905468180509128</v>
      </c>
      <c r="M73" s="878">
        <v>0.50905468180509128</v>
      </c>
    </row>
    <row r="74" spans="2:13" hidden="1">
      <c r="B74" s="324"/>
      <c r="C74" s="325"/>
      <c r="D74" s="325"/>
      <c r="E74" s="325"/>
      <c r="F74" s="325"/>
      <c r="G74" s="326"/>
      <c r="H74" s="326"/>
      <c r="I74" s="326"/>
      <c r="J74" s="327"/>
      <c r="K74" s="325"/>
      <c r="L74" s="325"/>
      <c r="M74" s="328"/>
    </row>
    <row r="75" spans="2:13" ht="12.6" thickBot="1">
      <c r="B75" s="329" t="s">
        <v>260</v>
      </c>
      <c r="C75" s="330"/>
      <c r="D75" s="330"/>
      <c r="E75" s="330"/>
      <c r="F75" s="330"/>
      <c r="G75" s="331">
        <v>1635333</v>
      </c>
      <c r="H75" s="331">
        <v>978008</v>
      </c>
      <c r="I75" s="331">
        <v>148838</v>
      </c>
      <c r="J75" s="331">
        <v>2762179</v>
      </c>
      <c r="K75" s="330"/>
      <c r="L75" s="330"/>
      <c r="M75" s="332"/>
    </row>
    <row r="76" spans="2:13"/>
  </sheetData>
  <mergeCells count="46">
    <mergeCell ref="B61:L61"/>
    <mergeCell ref="B62:B64"/>
    <mergeCell ref="C62:C64"/>
    <mergeCell ref="D62:D64"/>
    <mergeCell ref="E62:E64"/>
    <mergeCell ref="F62:F64"/>
    <mergeCell ref="G62:H62"/>
    <mergeCell ref="I62:I63"/>
    <mergeCell ref="J62:J64"/>
    <mergeCell ref="K62:K63"/>
    <mergeCell ref="L62:L63"/>
    <mergeCell ref="M62:M64"/>
    <mergeCell ref="B43:L43"/>
    <mergeCell ref="B44:B46"/>
    <mergeCell ref="C44:C46"/>
    <mergeCell ref="D44:D46"/>
    <mergeCell ref="E44:E46"/>
    <mergeCell ref="F44:F46"/>
    <mergeCell ref="G44:H44"/>
    <mergeCell ref="I44:I45"/>
    <mergeCell ref="J44:J46"/>
    <mergeCell ref="K44:K45"/>
    <mergeCell ref="L44:L45"/>
    <mergeCell ref="G22:H22"/>
    <mergeCell ref="I22:I23"/>
    <mergeCell ref="J22:J24"/>
    <mergeCell ref="M22:M24"/>
    <mergeCell ref="B22:B24"/>
    <mergeCell ref="C22:C24"/>
    <mergeCell ref="D22:D24"/>
    <mergeCell ref="E22:E24"/>
    <mergeCell ref="F22:F24"/>
    <mergeCell ref="L22:L23"/>
    <mergeCell ref="K22:K23"/>
    <mergeCell ref="B4:L4"/>
    <mergeCell ref="C5:C7"/>
    <mergeCell ref="D5:D7"/>
    <mergeCell ref="E5:E7"/>
    <mergeCell ref="F5:F7"/>
    <mergeCell ref="G5:H5"/>
    <mergeCell ref="I5:I6"/>
    <mergeCell ref="J5:J7"/>
    <mergeCell ref="K5:K6"/>
    <mergeCell ref="B5:B7"/>
    <mergeCell ref="L5:L6"/>
    <mergeCell ref="B21:L2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tabColor theme="9" tint="-0.249977111117893"/>
  </sheetPr>
  <dimension ref="A1:I100"/>
  <sheetViews>
    <sheetView showGridLines="0" zoomScaleNormal="100" workbookViewId="0"/>
  </sheetViews>
  <sheetFormatPr baseColWidth="10" defaultColWidth="0" defaultRowHeight="12" zeroHeight="1"/>
  <cols>
    <col min="1" max="1" width="11.5546875" style="10" customWidth="1"/>
    <col min="2" max="2" width="47.5546875" style="10" customWidth="1"/>
    <col min="3" max="6" width="15.5546875" style="10" customWidth="1"/>
    <col min="7" max="7" width="11.5546875" style="10" customWidth="1"/>
    <col min="8" max="9" width="12.33203125" style="10" hidden="1" customWidth="1"/>
    <col min="10" max="16384" width="11.5546875" style="10" hidden="1"/>
  </cols>
  <sheetData>
    <row r="1" spans="2:8"/>
    <row r="2" spans="2:8"/>
    <row r="3" spans="2:8" ht="12" customHeight="1">
      <c r="B3" s="962" t="s">
        <v>379</v>
      </c>
      <c r="C3" s="957">
        <v>45657</v>
      </c>
      <c r="D3" s="957"/>
      <c r="E3" s="957">
        <v>45291</v>
      </c>
      <c r="F3" s="957"/>
    </row>
    <row r="4" spans="2:8" ht="24">
      <c r="B4" s="962"/>
      <c r="C4" s="53" t="s">
        <v>380</v>
      </c>
      <c r="D4" s="53" t="s">
        <v>381</v>
      </c>
      <c r="E4" s="53" t="s">
        <v>380</v>
      </c>
      <c r="F4" s="382" t="s">
        <v>381</v>
      </c>
    </row>
    <row r="5" spans="2:8" ht="12" customHeight="1">
      <c r="B5" s="962"/>
      <c r="C5" s="54" t="s">
        <v>88</v>
      </c>
      <c r="D5" s="54" t="s">
        <v>88</v>
      </c>
      <c r="E5" s="54" t="s">
        <v>88</v>
      </c>
      <c r="F5" s="383" t="s">
        <v>88</v>
      </c>
    </row>
    <row r="6" spans="2:8" ht="12" customHeight="1">
      <c r="B6" s="384" t="s">
        <v>382</v>
      </c>
      <c r="C6" s="648">
        <v>158955541</v>
      </c>
      <c r="D6" s="648">
        <v>287582842</v>
      </c>
      <c r="E6" s="648">
        <v>175861083</v>
      </c>
      <c r="F6" s="648">
        <v>130857794</v>
      </c>
    </row>
    <row r="7" spans="2:8" ht="12" customHeight="1">
      <c r="B7" s="385" t="s">
        <v>383</v>
      </c>
      <c r="C7" s="239">
        <v>-156872276</v>
      </c>
      <c r="D7" s="239">
        <v>-156872276</v>
      </c>
      <c r="E7" s="239">
        <v>-115923014</v>
      </c>
      <c r="F7" s="239">
        <v>-115923014</v>
      </c>
    </row>
    <row r="8" spans="2:8" ht="12" customHeight="1">
      <c r="B8" s="386" t="s">
        <v>384</v>
      </c>
      <c r="C8" s="387">
        <v>2083265</v>
      </c>
      <c r="D8" s="387">
        <v>130710566</v>
      </c>
      <c r="E8" s="387">
        <v>59938069</v>
      </c>
      <c r="F8" s="387">
        <v>14934780</v>
      </c>
    </row>
    <row r="9" spans="2:8" ht="12.6" thickBot="1"/>
    <row r="10" spans="2:8" ht="15" customHeight="1">
      <c r="B10" s="963" t="s">
        <v>379</v>
      </c>
      <c r="C10" s="215">
        <v>45657</v>
      </c>
      <c r="D10" s="209">
        <v>45291</v>
      </c>
      <c r="E10" s="13"/>
      <c r="F10" s="13"/>
      <c r="G10" s="12"/>
      <c r="H10" s="12"/>
    </row>
    <row r="11" spans="2:8" ht="15" customHeight="1">
      <c r="B11" s="964"/>
      <c r="C11" s="210" t="s">
        <v>88</v>
      </c>
      <c r="D11" s="213" t="s">
        <v>88</v>
      </c>
      <c r="E11" s="13"/>
      <c r="F11" s="13"/>
      <c r="G11" s="12"/>
      <c r="H11" s="12"/>
    </row>
    <row r="12" spans="2:8" ht="15" customHeight="1">
      <c r="B12" s="236" t="s">
        <v>380</v>
      </c>
      <c r="C12" s="237">
        <v>2083265</v>
      </c>
      <c r="D12" s="237">
        <v>59938069</v>
      </c>
      <c r="E12" s="13"/>
      <c r="F12" s="13"/>
      <c r="G12" s="12"/>
      <c r="H12" s="12"/>
    </row>
    <row r="13" spans="2:8" ht="15" customHeight="1">
      <c r="B13" s="238" t="s">
        <v>381</v>
      </c>
      <c r="C13" s="239">
        <v>-130710566</v>
      </c>
      <c r="D13" s="239">
        <v>-14934780</v>
      </c>
      <c r="E13" s="13"/>
      <c r="F13" s="13"/>
      <c r="G13" s="12"/>
      <c r="H13" s="12"/>
    </row>
    <row r="14" spans="2:8" ht="15" customHeight="1" thickBot="1">
      <c r="B14" s="55" t="s">
        <v>384</v>
      </c>
      <c r="C14" s="56">
        <v>-128627301</v>
      </c>
      <c r="D14" s="56">
        <v>45003289</v>
      </c>
      <c r="E14" s="13"/>
      <c r="F14" s="13"/>
      <c r="G14" s="12"/>
      <c r="H14" s="12"/>
    </row>
    <row r="15" spans="2:8"/>
    <row r="16" spans="2:8">
      <c r="B16" s="57" t="s">
        <v>385</v>
      </c>
      <c r="C16" s="58"/>
      <c r="D16" s="58"/>
    </row>
    <row r="17" spans="2:9" ht="12" customHeight="1">
      <c r="B17" s="816" t="s">
        <v>102</v>
      </c>
      <c r="C17" s="388">
        <v>45657</v>
      </c>
      <c r="D17" s="388">
        <v>45291</v>
      </c>
    </row>
    <row r="18" spans="2:9" ht="12" customHeight="1">
      <c r="B18" s="817"/>
      <c r="C18" s="59" t="s">
        <v>88</v>
      </c>
      <c r="D18" s="59" t="s">
        <v>88</v>
      </c>
      <c r="F18" s="25"/>
    </row>
    <row r="19" spans="2:9" ht="12" customHeight="1">
      <c r="B19" s="389" t="s">
        <v>386</v>
      </c>
      <c r="C19" s="234">
        <v>133239326</v>
      </c>
      <c r="D19" s="234">
        <v>148984428</v>
      </c>
      <c r="E19" s="25"/>
      <c r="F19" s="25"/>
      <c r="I19" s="25"/>
    </row>
    <row r="20" spans="2:9" ht="12" customHeight="1">
      <c r="B20" s="389" t="s">
        <v>387</v>
      </c>
      <c r="C20" s="234">
        <v>10391235</v>
      </c>
      <c r="D20" s="234">
        <v>12409681</v>
      </c>
      <c r="E20" s="25"/>
    </row>
    <row r="21" spans="2:9" ht="12" customHeight="1">
      <c r="B21" s="389" t="s">
        <v>388</v>
      </c>
      <c r="C21" s="234">
        <v>6053234</v>
      </c>
      <c r="D21" s="234">
        <v>5292375</v>
      </c>
      <c r="E21" s="25"/>
    </row>
    <row r="22" spans="2:9">
      <c r="B22" s="389" t="s">
        <v>389</v>
      </c>
      <c r="C22" s="234">
        <v>1985898</v>
      </c>
      <c r="D22" s="234">
        <v>1985898</v>
      </c>
      <c r="E22" s="25"/>
    </row>
    <row r="23" spans="2:9" ht="12" customHeight="1">
      <c r="B23" s="389" t="s">
        <v>390</v>
      </c>
      <c r="C23" s="234">
        <v>1610398</v>
      </c>
      <c r="D23" s="234">
        <v>1542492</v>
      </c>
      <c r="E23" s="25"/>
    </row>
    <row r="24" spans="2:9" ht="12" customHeight="1">
      <c r="B24" s="389" t="s">
        <v>391</v>
      </c>
      <c r="C24" s="234">
        <v>1323944</v>
      </c>
      <c r="D24" s="234">
        <v>1391638</v>
      </c>
      <c r="E24" s="25"/>
    </row>
    <row r="25" spans="2:9" ht="12" customHeight="1">
      <c r="B25" s="389" t="s">
        <v>392</v>
      </c>
      <c r="C25" s="234">
        <v>1182861</v>
      </c>
      <c r="D25" s="234">
        <v>1321820</v>
      </c>
      <c r="E25" s="25"/>
    </row>
    <row r="26" spans="2:9" ht="12" customHeight="1">
      <c r="B26" s="389" t="s">
        <v>393</v>
      </c>
      <c r="C26" s="234">
        <v>865563</v>
      </c>
      <c r="D26" s="234">
        <v>722442</v>
      </c>
      <c r="E26" s="25"/>
    </row>
    <row r="27" spans="2:9" ht="12" customHeight="1">
      <c r="B27" s="389" t="s">
        <v>110</v>
      </c>
      <c r="C27" s="234">
        <v>861405</v>
      </c>
      <c r="D27" s="234">
        <v>1115969</v>
      </c>
      <c r="E27" s="25"/>
    </row>
    <row r="28" spans="2:9" ht="12" customHeight="1">
      <c r="B28" s="389" t="s">
        <v>394</v>
      </c>
      <c r="C28" s="234">
        <v>528405</v>
      </c>
      <c r="D28" s="234">
        <v>519237</v>
      </c>
      <c r="E28" s="25"/>
    </row>
    <row r="29" spans="2:9" ht="12" customHeight="1">
      <c r="B29" s="389" t="s">
        <v>396</v>
      </c>
      <c r="C29" s="234">
        <v>379335</v>
      </c>
      <c r="D29" s="234">
        <v>379335</v>
      </c>
      <c r="E29" s="25"/>
    </row>
    <row r="30" spans="2:9" ht="12" customHeight="1">
      <c r="B30" s="389" t="s">
        <v>32</v>
      </c>
      <c r="C30" s="234">
        <v>257574</v>
      </c>
      <c r="D30" s="234">
        <v>63274</v>
      </c>
      <c r="E30" s="25"/>
    </row>
    <row r="31" spans="2:9" ht="13.2" customHeight="1">
      <c r="B31" s="389" t="s">
        <v>290</v>
      </c>
      <c r="C31" s="234">
        <v>239210</v>
      </c>
      <c r="D31" s="234">
        <v>132494</v>
      </c>
      <c r="E31" s="25"/>
    </row>
    <row r="32" spans="2:9" ht="12" customHeight="1">
      <c r="B32" s="389" t="s">
        <v>395</v>
      </c>
      <c r="C32" s="234">
        <v>37153</v>
      </c>
      <c r="D32" s="234">
        <v>0</v>
      </c>
      <c r="E32" s="25"/>
    </row>
    <row r="33" spans="2:5" ht="12" customHeight="1">
      <c r="B33" s="627" t="s">
        <v>102</v>
      </c>
      <c r="C33" s="628">
        <v>158955541</v>
      </c>
      <c r="D33" s="628">
        <v>175861083</v>
      </c>
      <c r="E33" s="25"/>
    </row>
    <row r="34" spans="2:5"/>
    <row r="35" spans="2:5" ht="24">
      <c r="B35" s="60" t="s">
        <v>397</v>
      </c>
      <c r="C35" s="61"/>
      <c r="D35" s="61"/>
    </row>
    <row r="36" spans="2:5" ht="12" customHeight="1">
      <c r="B36" s="958" t="s">
        <v>398</v>
      </c>
      <c r="C36" s="388">
        <v>45657</v>
      </c>
      <c r="D36" s="388">
        <v>45291</v>
      </c>
    </row>
    <row r="37" spans="2:5" ht="12" customHeight="1">
      <c r="B37" s="959"/>
      <c r="C37" s="59" t="s">
        <v>88</v>
      </c>
      <c r="D37" s="59" t="s">
        <v>88</v>
      </c>
    </row>
    <row r="38" spans="2:5" ht="12" customHeight="1">
      <c r="B38" s="389" t="s">
        <v>400</v>
      </c>
      <c r="C38" s="235">
        <v>106000936</v>
      </c>
      <c r="D38" s="235">
        <v>60122068</v>
      </c>
    </row>
    <row r="39" spans="2:5">
      <c r="B39" s="389" t="s">
        <v>859</v>
      </c>
      <c r="C39" s="235">
        <v>105429400</v>
      </c>
      <c r="D39" s="235">
        <v>0</v>
      </c>
      <c r="E39" s="25"/>
    </row>
    <row r="40" spans="2:5" ht="12" customHeight="1">
      <c r="B40" s="389" t="s">
        <v>835</v>
      </c>
      <c r="C40" s="235">
        <v>45611780</v>
      </c>
      <c r="D40" s="235">
        <v>45611780</v>
      </c>
      <c r="E40" s="25"/>
    </row>
    <row r="41" spans="2:5" ht="12" customHeight="1">
      <c r="B41" s="389" t="s">
        <v>836</v>
      </c>
      <c r="C41" s="235">
        <v>22484085</v>
      </c>
      <c r="D41" s="235">
        <v>22484085</v>
      </c>
      <c r="E41" s="25"/>
    </row>
    <row r="42" spans="2:5" ht="12" customHeight="1">
      <c r="B42" s="389" t="s">
        <v>391</v>
      </c>
      <c r="C42" s="233">
        <v>6937317</v>
      </c>
      <c r="D42" s="233">
        <v>1275198</v>
      </c>
      <c r="E42" s="25"/>
    </row>
    <row r="43" spans="2:5" ht="12" customHeight="1">
      <c r="B43" s="389" t="s">
        <v>401</v>
      </c>
      <c r="C43" s="233">
        <v>1001176</v>
      </c>
      <c r="D43" s="233">
        <v>1246515</v>
      </c>
      <c r="E43" s="25"/>
    </row>
    <row r="44" spans="2:5" ht="11.4" customHeight="1">
      <c r="B44" s="389" t="s">
        <v>402</v>
      </c>
      <c r="C44" s="233">
        <v>114266</v>
      </c>
      <c r="D44" s="233">
        <v>114266</v>
      </c>
      <c r="E44" s="25"/>
    </row>
    <row r="45" spans="2:5" ht="12" hidden="1" customHeight="1">
      <c r="B45" s="389" t="s">
        <v>399</v>
      </c>
      <c r="C45" s="233">
        <v>0</v>
      </c>
      <c r="D45" s="233">
        <v>0</v>
      </c>
      <c r="E45" s="25"/>
    </row>
    <row r="46" spans="2:5" ht="12" customHeight="1">
      <c r="B46" s="389" t="s">
        <v>290</v>
      </c>
      <c r="C46" s="235">
        <v>3882</v>
      </c>
      <c r="D46" s="235">
        <v>3882</v>
      </c>
      <c r="E46" s="25"/>
    </row>
    <row r="47" spans="2:5" ht="12" customHeight="1">
      <c r="B47" s="392" t="s">
        <v>398</v>
      </c>
      <c r="C47" s="393">
        <v>287582842</v>
      </c>
      <c r="D47" s="393">
        <v>130857794</v>
      </c>
      <c r="E47" s="25"/>
    </row>
    <row r="48" spans="2:5" ht="12.6" thickBot="1"/>
    <row r="49" spans="2:4" ht="15" customHeight="1" thickBot="1">
      <c r="B49" s="62" t="s">
        <v>384</v>
      </c>
      <c r="C49" s="63">
        <v>-128627301</v>
      </c>
      <c r="D49" s="63">
        <v>45003289</v>
      </c>
    </row>
    <row r="50" spans="2:4">
      <c r="C50" s="25">
        <v>0</v>
      </c>
      <c r="D50" s="25">
        <v>0</v>
      </c>
    </row>
    <row r="51" spans="2:4"/>
    <row r="52" spans="2:4">
      <c r="B52" s="960" t="s">
        <v>403</v>
      </c>
      <c r="C52" s="388">
        <v>45657</v>
      </c>
      <c r="D52" s="388">
        <v>45291</v>
      </c>
    </row>
    <row r="53" spans="2:4">
      <c r="B53" s="961"/>
      <c r="C53" s="59" t="s">
        <v>88</v>
      </c>
      <c r="D53" s="59" t="s">
        <v>88</v>
      </c>
    </row>
    <row r="54" spans="2:4">
      <c r="B54" s="394" t="s">
        <v>404</v>
      </c>
      <c r="C54" s="243">
        <v>175861083</v>
      </c>
      <c r="D54" s="243">
        <v>172774208</v>
      </c>
    </row>
    <row r="55" spans="2:4">
      <c r="B55" s="395" t="s">
        <v>405</v>
      </c>
      <c r="C55" s="241">
        <v>858006</v>
      </c>
      <c r="D55" s="241">
        <v>-5120187</v>
      </c>
    </row>
    <row r="56" spans="2:4" ht="24">
      <c r="B56" s="396" t="s">
        <v>406</v>
      </c>
      <c r="C56" s="241">
        <v>-15745102</v>
      </c>
      <c r="D56" s="241">
        <v>8055287</v>
      </c>
    </row>
    <row r="57" spans="2:4">
      <c r="B57" s="395" t="s">
        <v>407</v>
      </c>
      <c r="C57" s="241">
        <v>-2018446</v>
      </c>
      <c r="D57" s="241">
        <v>151775</v>
      </c>
    </row>
    <row r="58" spans="2:4">
      <c r="B58" s="397" t="s">
        <v>408</v>
      </c>
      <c r="C58" s="398">
        <v>-16905542</v>
      </c>
      <c r="D58" s="398">
        <v>3086875</v>
      </c>
    </row>
    <row r="59" spans="2:4">
      <c r="B59" s="390" t="s">
        <v>409</v>
      </c>
      <c r="C59" s="399">
        <v>158955541</v>
      </c>
      <c r="D59" s="399">
        <v>175861083</v>
      </c>
    </row>
    <row r="60" spans="2:4">
      <c r="B60" s="58"/>
      <c r="C60" s="64">
        <v>0</v>
      </c>
      <c r="D60" s="64"/>
    </row>
    <row r="61" spans="2:4">
      <c r="B61" s="960" t="s">
        <v>410</v>
      </c>
      <c r="C61" s="388">
        <v>45657</v>
      </c>
      <c r="D61" s="388">
        <v>45291</v>
      </c>
    </row>
    <row r="62" spans="2:4">
      <c r="B62" s="961"/>
      <c r="C62" s="59" t="s">
        <v>88</v>
      </c>
      <c r="D62" s="59" t="s">
        <v>88</v>
      </c>
    </row>
    <row r="63" spans="2:4">
      <c r="B63" s="400" t="s">
        <v>411</v>
      </c>
      <c r="C63" s="240">
        <v>130857794</v>
      </c>
      <c r="D63" s="240">
        <v>130910050</v>
      </c>
    </row>
    <row r="64" spans="2:4" ht="11.4" customHeight="1">
      <c r="B64" s="401" t="s">
        <v>412</v>
      </c>
      <c r="C64" s="241">
        <v>5416780</v>
      </c>
      <c r="D64" s="241">
        <v>-52256</v>
      </c>
    </row>
    <row r="65" spans="2:5" ht="11.4" customHeight="1">
      <c r="B65" s="401" t="s">
        <v>869</v>
      </c>
      <c r="C65" s="241">
        <v>45878868</v>
      </c>
      <c r="D65" s="241">
        <v>0</v>
      </c>
    </row>
    <row r="66" spans="2:5" ht="24">
      <c r="B66" s="401" t="s">
        <v>870</v>
      </c>
      <c r="C66" s="241">
        <v>105429400</v>
      </c>
      <c r="D66" s="241">
        <v>0</v>
      </c>
    </row>
    <row r="67" spans="2:5">
      <c r="B67" s="402" t="s">
        <v>413</v>
      </c>
      <c r="C67" s="242">
        <v>156725048</v>
      </c>
      <c r="D67" s="242">
        <v>-52256</v>
      </c>
    </row>
    <row r="68" spans="2:5">
      <c r="B68" s="390" t="s">
        <v>414</v>
      </c>
      <c r="C68" s="391">
        <v>287582842</v>
      </c>
      <c r="D68" s="391">
        <v>130857794</v>
      </c>
    </row>
    <row r="69" spans="2:5">
      <c r="B69" s="58"/>
      <c r="C69" s="64">
        <v>0</v>
      </c>
      <c r="D69" s="64">
        <v>0</v>
      </c>
    </row>
    <row r="70" spans="2:5" ht="31.35" customHeight="1">
      <c r="B70" s="955" t="s">
        <v>415</v>
      </c>
      <c r="C70" s="388">
        <v>45657</v>
      </c>
      <c r="D70" s="388">
        <v>45291</v>
      </c>
    </row>
    <row r="71" spans="2:5">
      <c r="B71" s="956"/>
      <c r="C71" s="59" t="s">
        <v>88</v>
      </c>
      <c r="D71" s="59" t="s">
        <v>88</v>
      </c>
    </row>
    <row r="72" spans="2:5" ht="15" customHeight="1">
      <c r="B72" s="403" t="s">
        <v>416</v>
      </c>
      <c r="C72" s="232">
        <v>-11526855</v>
      </c>
      <c r="D72" s="232">
        <v>-36868000</v>
      </c>
    </row>
    <row r="73" spans="2:5" ht="15" customHeight="1">
      <c r="B73" s="401" t="s">
        <v>417</v>
      </c>
      <c r="C73" s="233">
        <v>118193</v>
      </c>
      <c r="D73" s="233">
        <v>805</v>
      </c>
    </row>
    <row r="74" spans="2:5" ht="15" customHeight="1">
      <c r="B74" s="404" t="s">
        <v>418</v>
      </c>
      <c r="C74" s="244">
        <v>-11408662</v>
      </c>
      <c r="D74" s="244">
        <v>-36867195</v>
      </c>
    </row>
    <row r="75" spans="2:5" ht="24">
      <c r="B75" s="401" t="s">
        <v>419</v>
      </c>
      <c r="C75" s="235">
        <v>-22793663</v>
      </c>
      <c r="D75" s="233">
        <v>3078230</v>
      </c>
      <c r="E75" s="72"/>
    </row>
    <row r="76" spans="2:5" ht="15" customHeight="1">
      <c r="B76" s="401" t="s">
        <v>420</v>
      </c>
      <c r="C76" s="233">
        <v>-104393</v>
      </c>
      <c r="D76" s="233">
        <v>-120272</v>
      </c>
    </row>
    <row r="77" spans="2:5" ht="15" customHeight="1">
      <c r="B77" s="402" t="s">
        <v>421</v>
      </c>
      <c r="C77" s="242">
        <v>-22898056</v>
      </c>
      <c r="D77" s="242">
        <v>2957958</v>
      </c>
    </row>
    <row r="78" spans="2:5" ht="15" customHeight="1">
      <c r="B78" s="390" t="s">
        <v>422</v>
      </c>
      <c r="C78" s="391">
        <v>-34306718</v>
      </c>
      <c r="D78" s="391">
        <v>-33909237</v>
      </c>
      <c r="E78" s="72"/>
    </row>
    <row r="79" spans="2:5">
      <c r="B79" s="58"/>
      <c r="C79" s="65">
        <v>0</v>
      </c>
      <c r="D79" s="65">
        <v>0</v>
      </c>
    </row>
    <row r="80" spans="2:5"/>
    <row r="81" spans="2:4">
      <c r="B81" s="955" t="s">
        <v>423</v>
      </c>
      <c r="C81" s="388">
        <v>45657</v>
      </c>
      <c r="D81" s="388">
        <v>45291</v>
      </c>
    </row>
    <row r="82" spans="2:4">
      <c r="B82" s="956"/>
      <c r="C82" s="59" t="s">
        <v>88</v>
      </c>
      <c r="D82" s="59" t="s">
        <v>88</v>
      </c>
    </row>
    <row r="83" spans="2:4" ht="15" customHeight="1">
      <c r="B83" s="400" t="s">
        <v>424</v>
      </c>
      <c r="C83" s="918">
        <v>-42835060</v>
      </c>
      <c r="D83" s="240">
        <v>-45171419</v>
      </c>
    </row>
    <row r="84" spans="2:4" ht="15" customHeight="1">
      <c r="B84" s="401" t="s">
        <v>425</v>
      </c>
      <c r="C84" s="836">
        <v>10311865</v>
      </c>
      <c r="D84" s="836">
        <v>11737810</v>
      </c>
    </row>
    <row r="85" spans="2:4" ht="15" customHeight="1">
      <c r="B85" s="401" t="s">
        <v>426</v>
      </c>
      <c r="C85" s="836">
        <v>-104393</v>
      </c>
      <c r="D85" s="836">
        <v>-120272</v>
      </c>
    </row>
    <row r="86" spans="2:4" ht="15" customHeight="1">
      <c r="B86" s="401" t="s">
        <v>427</v>
      </c>
      <c r="C86" s="836">
        <v>118193</v>
      </c>
      <c r="D86" s="245">
        <v>805</v>
      </c>
    </row>
    <row r="87" spans="2:4" ht="15" customHeight="1">
      <c r="B87" s="401" t="s">
        <v>428</v>
      </c>
      <c r="C87" s="836">
        <v>-1797323</v>
      </c>
      <c r="D87" s="245">
        <v>-356161</v>
      </c>
    </row>
    <row r="88" spans="2:4" ht="15" customHeight="1">
      <c r="B88" s="402" t="s">
        <v>429</v>
      </c>
      <c r="C88" s="242">
        <v>8528342</v>
      </c>
      <c r="D88" s="242">
        <v>11262182</v>
      </c>
    </row>
    <row r="89" spans="2:4" ht="15" customHeight="1">
      <c r="B89" s="390" t="s">
        <v>430</v>
      </c>
      <c r="C89" s="391">
        <v>-34306718</v>
      </c>
      <c r="D89" s="391">
        <v>-33909237</v>
      </c>
    </row>
    <row r="90" spans="2:4">
      <c r="B90" s="58"/>
      <c r="C90" s="65">
        <v>0</v>
      </c>
      <c r="D90" s="65">
        <v>0</v>
      </c>
    </row>
    <row r="91" spans="2:4">
      <c r="B91" s="58"/>
      <c r="C91" s="58"/>
      <c r="D91" s="58"/>
    </row>
    <row r="92" spans="2:4" ht="12" customHeight="1">
      <c r="B92" s="405"/>
      <c r="C92" s="388">
        <v>45657</v>
      </c>
      <c r="D92" s="388">
        <v>45291</v>
      </c>
    </row>
    <row r="93" spans="2:4" ht="12" customHeight="1">
      <c r="B93" s="406" t="s">
        <v>431</v>
      </c>
      <c r="C93" s="246">
        <v>0.27</v>
      </c>
      <c r="D93" s="246">
        <v>0.27</v>
      </c>
    </row>
    <row r="94" spans="2:4" ht="12" customHeight="1">
      <c r="B94" s="407" t="s">
        <v>425</v>
      </c>
      <c r="C94" s="246">
        <v>-6.5000000000000002E-2</v>
      </c>
      <c r="D94" s="246">
        <v>-7.0199999999999999E-2</v>
      </c>
    </row>
    <row r="95" spans="2:4">
      <c r="B95" s="407" t="s">
        <v>426</v>
      </c>
      <c r="C95" s="246">
        <v>6.9999999999999999E-4</v>
      </c>
      <c r="D95" s="246">
        <v>6.9999999999999999E-4</v>
      </c>
    </row>
    <row r="96" spans="2:4" ht="12" customHeight="1">
      <c r="B96" s="407" t="s">
        <v>427</v>
      </c>
      <c r="C96" s="246">
        <v>-6.9999999999999999E-4</v>
      </c>
      <c r="D96" s="246">
        <v>0</v>
      </c>
    </row>
    <row r="97" spans="2:4" ht="12" customHeight="1">
      <c r="B97" s="408" t="s">
        <v>428</v>
      </c>
      <c r="C97" s="247">
        <v>1.1299999999999999E-2</v>
      </c>
      <c r="D97" s="247">
        <v>2.0999999999999999E-3</v>
      </c>
    </row>
    <row r="98" spans="2:4" ht="12" customHeight="1">
      <c r="B98" s="409" t="s">
        <v>432</v>
      </c>
      <c r="C98" s="410">
        <v>0.21630000000000002</v>
      </c>
      <c r="D98" s="410">
        <v>0.20260000000000003</v>
      </c>
    </row>
    <row r="99" spans="2:4"/>
    <row r="100" spans="2:4"/>
  </sheetData>
  <sortState xmlns:xlrd2="http://schemas.microsoft.com/office/spreadsheetml/2017/richdata2" ref="B41:D46">
    <sortCondition descending="1" ref="C38:C46"/>
  </sortState>
  <mergeCells count="9">
    <mergeCell ref="B70:B71"/>
    <mergeCell ref="B81:B82"/>
    <mergeCell ref="C3:D3"/>
    <mergeCell ref="E3:F3"/>
    <mergeCell ref="B36:B37"/>
    <mergeCell ref="B52:B53"/>
    <mergeCell ref="B61:B62"/>
    <mergeCell ref="B3:B5"/>
    <mergeCell ref="B10:B1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tabColor theme="9" tint="-0.249977111117893"/>
  </sheetPr>
  <dimension ref="A1:R61"/>
  <sheetViews>
    <sheetView showGridLines="0" workbookViewId="0"/>
  </sheetViews>
  <sheetFormatPr baseColWidth="10" defaultColWidth="0" defaultRowHeight="12" zeroHeight="1"/>
  <cols>
    <col min="1" max="1" width="11.5546875" style="10" customWidth="1"/>
    <col min="2" max="2" width="45.5546875" style="191" customWidth="1"/>
    <col min="3" max="3" width="8.33203125" style="191" customWidth="1"/>
    <col min="4" max="4" width="7.44140625" style="191" customWidth="1"/>
    <col min="5" max="6" width="13.5546875" style="191" customWidth="1"/>
    <col min="7" max="7" width="11.5546875" style="112" customWidth="1"/>
    <col min="8" max="8" width="11.5546875" style="112" hidden="1" customWidth="1"/>
    <col min="9" max="9" width="11.5546875" style="10" hidden="1" customWidth="1"/>
    <col min="10" max="10" width="15.5546875" style="10" hidden="1" customWidth="1"/>
    <col min="11" max="15" width="11.5546875" style="10" hidden="1" customWidth="1"/>
    <col min="16" max="16" width="11.6640625" style="10" hidden="1" customWidth="1"/>
    <col min="17" max="17" width="14.33203125" style="10" hidden="1" customWidth="1"/>
    <col min="18" max="16384" width="11.5546875" style="10" hidden="1"/>
  </cols>
  <sheetData>
    <row r="1" spans="2:18">
      <c r="B1" s="183"/>
      <c r="C1" s="183"/>
      <c r="D1" s="183"/>
      <c r="E1" s="184"/>
      <c r="F1" s="184"/>
      <c r="N1" s="346"/>
      <c r="O1" s="346"/>
      <c r="Q1" s="616"/>
      <c r="R1" s="635"/>
    </row>
    <row r="2" spans="2:18">
      <c r="B2" s="183"/>
      <c r="C2" s="183"/>
      <c r="D2" s="183"/>
      <c r="E2" s="184"/>
      <c r="F2" s="184"/>
      <c r="N2" s="793"/>
      <c r="O2" s="793"/>
      <c r="P2" s="794"/>
      <c r="Q2" s="794"/>
      <c r="R2" s="795"/>
    </row>
    <row r="3" spans="2:18">
      <c r="B3" s="965" t="s">
        <v>433</v>
      </c>
      <c r="C3" s="966" t="s">
        <v>255</v>
      </c>
      <c r="D3" s="966" t="s">
        <v>85</v>
      </c>
      <c r="E3" s="411">
        <v>45657</v>
      </c>
      <c r="F3" s="411">
        <v>45291</v>
      </c>
    </row>
    <row r="4" spans="2:18">
      <c r="B4" s="965"/>
      <c r="C4" s="966"/>
      <c r="D4" s="966"/>
      <c r="E4" s="372" t="s">
        <v>88</v>
      </c>
      <c r="F4" s="372" t="s">
        <v>88</v>
      </c>
    </row>
    <row r="5" spans="2:18">
      <c r="B5" s="412" t="s">
        <v>434</v>
      </c>
      <c r="C5" s="248"/>
      <c r="D5" s="248"/>
      <c r="E5" s="249"/>
      <c r="F5" s="249"/>
      <c r="N5" s="346"/>
      <c r="O5" s="346"/>
    </row>
    <row r="6" spans="2:18">
      <c r="B6" s="413" t="s">
        <v>435</v>
      </c>
      <c r="C6" s="250" t="s">
        <v>257</v>
      </c>
      <c r="D6" s="250"/>
      <c r="E6" s="251">
        <v>0</v>
      </c>
      <c r="F6" s="414">
        <v>0</v>
      </c>
      <c r="N6" s="346"/>
      <c r="O6" s="346"/>
    </row>
    <row r="7" spans="2:18">
      <c r="B7" s="415" t="s">
        <v>436</v>
      </c>
      <c r="C7" s="78"/>
      <c r="D7" s="78"/>
      <c r="E7" s="79">
        <v>0</v>
      </c>
      <c r="F7" s="79">
        <v>0</v>
      </c>
      <c r="N7" s="346"/>
      <c r="O7" s="346"/>
    </row>
    <row r="8" spans="2:18">
      <c r="B8" s="416" t="s">
        <v>437</v>
      </c>
      <c r="C8" s="248" t="s">
        <v>257</v>
      </c>
      <c r="D8" s="248">
        <v>5</v>
      </c>
      <c r="E8" s="911">
        <v>132341636</v>
      </c>
      <c r="F8" s="253">
        <v>127315856</v>
      </c>
      <c r="N8" s="346"/>
      <c r="O8" s="346"/>
    </row>
    <row r="9" spans="2:18">
      <c r="B9" s="413" t="s">
        <v>437</v>
      </c>
      <c r="C9" s="254" t="s">
        <v>258</v>
      </c>
      <c r="D9" s="254">
        <v>5</v>
      </c>
      <c r="E9" s="582">
        <v>3088</v>
      </c>
      <c r="F9" s="582">
        <v>4675457</v>
      </c>
      <c r="K9" s="72"/>
      <c r="L9" s="72"/>
      <c r="N9" s="346"/>
      <c r="O9" s="346"/>
    </row>
    <row r="10" spans="2:18">
      <c r="B10" s="417" t="s">
        <v>437</v>
      </c>
      <c r="C10" s="256" t="s">
        <v>259</v>
      </c>
      <c r="D10" s="256">
        <v>5</v>
      </c>
      <c r="E10" s="583">
        <v>59740</v>
      </c>
      <c r="F10" s="583">
        <v>16155</v>
      </c>
      <c r="K10" s="72"/>
      <c r="L10" s="72"/>
      <c r="N10" s="346"/>
      <c r="O10" s="346"/>
    </row>
    <row r="11" spans="2:18" ht="24">
      <c r="B11" s="415" t="s">
        <v>438</v>
      </c>
      <c r="C11" s="78"/>
      <c r="D11" s="78"/>
      <c r="E11" s="79">
        <v>132404464</v>
      </c>
      <c r="F11" s="79">
        <v>132007468</v>
      </c>
      <c r="K11" s="72"/>
      <c r="L11" s="72"/>
    </row>
    <row r="12" spans="2:18">
      <c r="B12" s="418" t="s">
        <v>439</v>
      </c>
      <c r="C12" s="186" t="s">
        <v>257</v>
      </c>
      <c r="D12" s="189">
        <v>6</v>
      </c>
      <c r="E12" s="354">
        <v>73679</v>
      </c>
      <c r="F12" s="354">
        <v>14381</v>
      </c>
      <c r="I12" s="77"/>
      <c r="K12" s="72"/>
      <c r="L12" s="72"/>
    </row>
    <row r="13" spans="2:18">
      <c r="B13" s="415" t="s">
        <v>440</v>
      </c>
      <c r="C13" s="80"/>
      <c r="D13" s="80"/>
      <c r="E13" s="79">
        <v>73679</v>
      </c>
      <c r="F13" s="79">
        <v>14381</v>
      </c>
      <c r="I13" s="77"/>
      <c r="K13" s="72"/>
      <c r="L13" s="72"/>
    </row>
    <row r="14" spans="2:18">
      <c r="B14" s="415" t="s">
        <v>441</v>
      </c>
      <c r="C14" s="78"/>
      <c r="D14" s="78"/>
      <c r="E14" s="79">
        <v>132478143</v>
      </c>
      <c r="F14" s="79">
        <v>132021849</v>
      </c>
      <c r="K14" s="72"/>
      <c r="L14" s="72"/>
    </row>
    <row r="15" spans="2:18">
      <c r="B15" s="412" t="s">
        <v>442</v>
      </c>
      <c r="C15" s="258"/>
      <c r="D15" s="258"/>
      <c r="E15" s="259"/>
      <c r="F15" s="259"/>
      <c r="L15" s="72"/>
    </row>
    <row r="16" spans="2:18">
      <c r="B16" s="419" t="s">
        <v>443</v>
      </c>
      <c r="C16" s="250" t="s">
        <v>257</v>
      </c>
      <c r="D16" s="254">
        <v>5</v>
      </c>
      <c r="E16" s="251">
        <v>3440746</v>
      </c>
      <c r="F16" s="251">
        <v>3778724</v>
      </c>
      <c r="L16" s="72"/>
    </row>
    <row r="17" spans="2:12">
      <c r="B17" s="419" t="s">
        <v>843</v>
      </c>
      <c r="C17" s="250" t="s">
        <v>451</v>
      </c>
      <c r="D17" s="254">
        <v>11</v>
      </c>
      <c r="E17" s="661">
        <v>8002180</v>
      </c>
      <c r="F17" s="251">
        <v>0</v>
      </c>
      <c r="L17" s="72"/>
    </row>
    <row r="18" spans="2:12">
      <c r="B18" s="420" t="s">
        <v>444</v>
      </c>
      <c r="C18" s="252" t="s">
        <v>257</v>
      </c>
      <c r="D18" s="529">
        <v>10</v>
      </c>
      <c r="E18" s="251">
        <v>7895863</v>
      </c>
      <c r="F18" s="260">
        <v>7895863</v>
      </c>
    </row>
    <row r="19" spans="2:12">
      <c r="B19" s="415" t="s">
        <v>445</v>
      </c>
      <c r="C19" s="80"/>
      <c r="D19" s="80"/>
      <c r="E19" s="79">
        <v>19338789</v>
      </c>
      <c r="F19" s="79">
        <v>11674587</v>
      </c>
    </row>
    <row r="20" spans="2:12">
      <c r="B20" s="421"/>
      <c r="C20" s="185"/>
      <c r="D20" s="185"/>
      <c r="E20" s="190"/>
      <c r="F20" s="190"/>
    </row>
    <row r="21" spans="2:12">
      <c r="B21" s="415" t="s">
        <v>446</v>
      </c>
      <c r="C21" s="80"/>
      <c r="D21" s="80"/>
      <c r="E21" s="79">
        <v>151816932</v>
      </c>
      <c r="F21" s="79">
        <v>143696436</v>
      </c>
    </row>
    <row r="22" spans="2:12">
      <c r="B22" s="412" t="s">
        <v>447</v>
      </c>
      <c r="C22" s="261"/>
      <c r="D22" s="261"/>
      <c r="E22" s="262"/>
      <c r="F22" s="262"/>
    </row>
    <row r="23" spans="2:12">
      <c r="B23" s="419" t="s">
        <v>448</v>
      </c>
      <c r="C23" s="250" t="s">
        <v>257</v>
      </c>
      <c r="D23" s="263" t="s">
        <v>449</v>
      </c>
      <c r="E23" s="255">
        <v>79613631</v>
      </c>
      <c r="F23" s="255">
        <v>107083857</v>
      </c>
    </row>
    <row r="24" spans="2:12">
      <c r="B24" s="653" t="s">
        <v>450</v>
      </c>
      <c r="C24" s="654" t="s">
        <v>451</v>
      </c>
      <c r="D24" s="655" t="s">
        <v>449</v>
      </c>
      <c r="E24" s="582">
        <v>14399022</v>
      </c>
      <c r="F24" s="582">
        <v>20729458</v>
      </c>
      <c r="K24" s="77"/>
    </row>
    <row r="25" spans="2:12">
      <c r="B25" s="653" t="s">
        <v>450</v>
      </c>
      <c r="C25" s="654" t="s">
        <v>452</v>
      </c>
      <c r="D25" s="655" t="s">
        <v>449</v>
      </c>
      <c r="E25" s="582">
        <v>20915</v>
      </c>
      <c r="F25" s="582">
        <v>29507</v>
      </c>
    </row>
    <row r="26" spans="2:12" hidden="1">
      <c r="B26" s="653" t="s">
        <v>450</v>
      </c>
      <c r="C26" s="654" t="s">
        <v>256</v>
      </c>
      <c r="D26" s="655" t="s">
        <v>449</v>
      </c>
      <c r="E26" s="582">
        <v>0</v>
      </c>
      <c r="F26" s="582">
        <v>0</v>
      </c>
    </row>
    <row r="27" spans="2:12">
      <c r="B27" s="653" t="s">
        <v>450</v>
      </c>
      <c r="C27" s="654" t="s">
        <v>849</v>
      </c>
      <c r="D27" s="655" t="s">
        <v>852</v>
      </c>
      <c r="E27" s="582">
        <v>1110477</v>
      </c>
      <c r="F27" s="582">
        <v>0</v>
      </c>
      <c r="I27" s="77"/>
    </row>
    <row r="28" spans="2:12">
      <c r="B28" s="419" t="s">
        <v>453</v>
      </c>
      <c r="C28" s="250" t="s">
        <v>451</v>
      </c>
      <c r="D28" s="263" t="s">
        <v>449</v>
      </c>
      <c r="E28" s="255">
        <v>21188694</v>
      </c>
      <c r="F28" s="255">
        <v>27573979</v>
      </c>
    </row>
    <row r="29" spans="2:12" hidden="1">
      <c r="B29" s="419" t="s">
        <v>843</v>
      </c>
      <c r="C29" s="250" t="s">
        <v>451</v>
      </c>
      <c r="D29" s="263" t="s">
        <v>449</v>
      </c>
      <c r="E29" s="910"/>
      <c r="F29" s="255">
        <v>0</v>
      </c>
    </row>
    <row r="30" spans="2:12">
      <c r="B30" s="415" t="s">
        <v>454</v>
      </c>
      <c r="C30" s="78"/>
      <c r="D30" s="78"/>
      <c r="E30" s="79">
        <v>116332739</v>
      </c>
      <c r="F30" s="79">
        <v>155416801</v>
      </c>
    </row>
    <row r="31" spans="2:12">
      <c r="B31" s="422" t="s">
        <v>455</v>
      </c>
      <c r="C31" s="186" t="s">
        <v>257</v>
      </c>
      <c r="D31" s="186">
        <v>14</v>
      </c>
      <c r="E31" s="647">
        <v>1802206</v>
      </c>
      <c r="F31" s="647">
        <v>1752912</v>
      </c>
    </row>
    <row r="32" spans="2:12">
      <c r="B32" s="415" t="s">
        <v>456</v>
      </c>
      <c r="C32" s="78"/>
      <c r="D32" s="78"/>
      <c r="E32" s="79">
        <v>1802206</v>
      </c>
      <c r="F32" s="79">
        <v>1752912</v>
      </c>
    </row>
    <row r="33" spans="2:10">
      <c r="B33" s="656" t="s">
        <v>457</v>
      </c>
      <c r="C33" s="657" t="s">
        <v>257</v>
      </c>
      <c r="D33" s="658">
        <v>17</v>
      </c>
      <c r="E33" s="659">
        <v>184257740</v>
      </c>
      <c r="F33" s="659">
        <v>177159010</v>
      </c>
    </row>
    <row r="34" spans="2:10">
      <c r="B34" s="653" t="s">
        <v>457</v>
      </c>
      <c r="C34" s="660" t="s">
        <v>259</v>
      </c>
      <c r="D34" s="660">
        <v>17</v>
      </c>
      <c r="E34" s="661">
        <v>157516</v>
      </c>
      <c r="F34" s="661">
        <v>27963</v>
      </c>
    </row>
    <row r="35" spans="2:10" ht="10.95" customHeight="1">
      <c r="B35" s="653" t="s">
        <v>457</v>
      </c>
      <c r="C35" s="307" t="s">
        <v>458</v>
      </c>
      <c r="D35" s="660">
        <v>17</v>
      </c>
      <c r="E35" s="661">
        <v>227497</v>
      </c>
      <c r="F35" s="661">
        <v>101078</v>
      </c>
    </row>
    <row r="36" spans="2:10" ht="24">
      <c r="B36" s="415" t="s">
        <v>459</v>
      </c>
      <c r="C36" s="78"/>
      <c r="D36" s="78"/>
      <c r="E36" s="79">
        <v>184642753</v>
      </c>
      <c r="F36" s="79">
        <v>177288051</v>
      </c>
      <c r="G36" s="581"/>
    </row>
    <row r="37" spans="2:10">
      <c r="B37" s="423" t="s">
        <v>460</v>
      </c>
      <c r="C37" s="248" t="s">
        <v>257</v>
      </c>
      <c r="D37" s="261">
        <v>6</v>
      </c>
      <c r="E37" s="659">
        <v>21126253</v>
      </c>
      <c r="F37" s="659">
        <v>1038352</v>
      </c>
    </row>
    <row r="38" spans="2:10" hidden="1">
      <c r="B38" s="419" t="s">
        <v>460</v>
      </c>
      <c r="C38" s="250" t="s">
        <v>259</v>
      </c>
      <c r="D38" s="254">
        <v>6</v>
      </c>
      <c r="E38" s="661">
        <v>0</v>
      </c>
      <c r="F38" s="661">
        <v>0</v>
      </c>
    </row>
    <row r="39" spans="2:10">
      <c r="B39" s="420" t="s">
        <v>460</v>
      </c>
      <c r="C39" s="252" t="s">
        <v>259</v>
      </c>
      <c r="D39" s="256">
        <v>6</v>
      </c>
      <c r="E39" s="810">
        <v>1167383</v>
      </c>
      <c r="F39" s="810">
        <v>540201</v>
      </c>
      <c r="J39" s="72"/>
    </row>
    <row r="40" spans="2:10">
      <c r="B40" s="415" t="s">
        <v>440</v>
      </c>
      <c r="C40" s="80"/>
      <c r="D40" s="80"/>
      <c r="E40" s="79">
        <v>22293636</v>
      </c>
      <c r="F40" s="79">
        <v>1578553</v>
      </c>
    </row>
    <row r="41" spans="2:10">
      <c r="B41" s="422"/>
      <c r="C41" s="189"/>
      <c r="D41" s="189"/>
      <c r="E41" s="187"/>
      <c r="F41" s="187"/>
    </row>
    <row r="42" spans="2:10">
      <c r="B42" s="415" t="s">
        <v>461</v>
      </c>
      <c r="C42" s="78"/>
      <c r="D42" s="78"/>
      <c r="E42" s="79">
        <v>325071334</v>
      </c>
      <c r="F42" s="79">
        <v>336036317</v>
      </c>
    </row>
    <row r="43" spans="2:10">
      <c r="B43" s="421" t="s">
        <v>462</v>
      </c>
      <c r="C43" s="189"/>
      <c r="D43" s="189"/>
      <c r="E43" s="187"/>
      <c r="F43" s="187"/>
    </row>
    <row r="44" spans="2:10">
      <c r="B44" s="423" t="s">
        <v>448</v>
      </c>
      <c r="C44" s="248" t="s">
        <v>257</v>
      </c>
      <c r="D44" s="263" t="s">
        <v>449</v>
      </c>
      <c r="E44" s="264">
        <v>88922207</v>
      </c>
      <c r="F44" s="264">
        <v>136240440</v>
      </c>
    </row>
    <row r="45" spans="2:10">
      <c r="B45" s="653" t="s">
        <v>450</v>
      </c>
      <c r="C45" s="654" t="s">
        <v>451</v>
      </c>
      <c r="D45" s="655" t="s">
        <v>449</v>
      </c>
      <c r="E45" s="582">
        <v>813159322</v>
      </c>
      <c r="F45" s="582">
        <v>797579150</v>
      </c>
    </row>
    <row r="46" spans="2:10">
      <c r="B46" s="653" t="s">
        <v>450</v>
      </c>
      <c r="C46" s="654" t="s">
        <v>452</v>
      </c>
      <c r="D46" s="655" t="s">
        <v>449</v>
      </c>
      <c r="E46" s="582">
        <v>12148040</v>
      </c>
      <c r="F46" s="582">
        <v>30468592</v>
      </c>
    </row>
    <row r="47" spans="2:10">
      <c r="B47" s="653" t="s">
        <v>450</v>
      </c>
      <c r="C47" s="654" t="s">
        <v>256</v>
      </c>
      <c r="D47" s="655" t="s">
        <v>449</v>
      </c>
      <c r="E47" s="582">
        <v>31062090</v>
      </c>
      <c r="F47" s="582">
        <v>0</v>
      </c>
    </row>
    <row r="48" spans="2:10">
      <c r="B48" s="653" t="s">
        <v>450</v>
      </c>
      <c r="C48" s="654" t="s">
        <v>849</v>
      </c>
      <c r="D48" s="655" t="s">
        <v>449</v>
      </c>
      <c r="E48" s="582">
        <v>109105657</v>
      </c>
      <c r="F48" s="582">
        <v>0</v>
      </c>
    </row>
    <row r="49" spans="2:7">
      <c r="B49" s="419" t="s">
        <v>453</v>
      </c>
      <c r="C49" s="250" t="s">
        <v>257</v>
      </c>
      <c r="D49" s="263" t="s">
        <v>449</v>
      </c>
      <c r="E49" s="255">
        <v>144834952</v>
      </c>
      <c r="F49" s="255">
        <v>155029889</v>
      </c>
    </row>
    <row r="50" spans="2:7">
      <c r="B50" s="419" t="s">
        <v>463</v>
      </c>
      <c r="C50" s="252" t="s">
        <v>451</v>
      </c>
      <c r="D50" s="573" t="s">
        <v>449</v>
      </c>
      <c r="E50" s="255">
        <v>6652031</v>
      </c>
      <c r="F50" s="257">
        <v>5742826</v>
      </c>
    </row>
    <row r="51" spans="2:7">
      <c r="B51" s="415" t="s">
        <v>464</v>
      </c>
      <c r="C51" s="80"/>
      <c r="D51" s="80"/>
      <c r="E51" s="79">
        <v>1205884299</v>
      </c>
      <c r="F51" s="79">
        <v>1125060897</v>
      </c>
      <c r="G51" s="581"/>
    </row>
    <row r="52" spans="2:7">
      <c r="B52" s="422" t="s">
        <v>455</v>
      </c>
      <c r="C52" s="186" t="s">
        <v>257</v>
      </c>
      <c r="D52" s="186">
        <v>14</v>
      </c>
      <c r="E52" s="188">
        <v>2578760</v>
      </c>
      <c r="F52" s="188">
        <v>2762179</v>
      </c>
    </row>
    <row r="53" spans="2:7">
      <c r="B53" s="415" t="s">
        <v>465</v>
      </c>
      <c r="C53" s="80"/>
      <c r="D53" s="80"/>
      <c r="E53" s="79">
        <v>2578760</v>
      </c>
      <c r="F53" s="79">
        <v>2762179</v>
      </c>
    </row>
    <row r="54" spans="2:7">
      <c r="B54" s="422" t="s">
        <v>466</v>
      </c>
      <c r="C54" s="186" t="s">
        <v>257</v>
      </c>
      <c r="D54" s="189">
        <v>17</v>
      </c>
      <c r="E54" s="917">
        <v>1362795</v>
      </c>
      <c r="F54" s="188">
        <v>1181870</v>
      </c>
    </row>
    <row r="55" spans="2:7">
      <c r="B55" s="415" t="s">
        <v>41</v>
      </c>
      <c r="C55" s="80"/>
      <c r="D55" s="80"/>
      <c r="E55" s="79">
        <v>1362795</v>
      </c>
      <c r="F55" s="79">
        <v>1181870</v>
      </c>
    </row>
    <row r="56" spans="2:7">
      <c r="B56" s="422"/>
      <c r="C56" s="189"/>
      <c r="D56" s="189"/>
      <c r="E56" s="187"/>
      <c r="F56" s="187"/>
    </row>
    <row r="57" spans="2:7">
      <c r="B57" s="415" t="s">
        <v>467</v>
      </c>
      <c r="C57" s="78"/>
      <c r="D57" s="78"/>
      <c r="E57" s="79">
        <v>1209825854</v>
      </c>
      <c r="F57" s="79">
        <v>1129004946</v>
      </c>
    </row>
    <row r="58" spans="2:7">
      <c r="B58" s="422"/>
      <c r="C58" s="189"/>
      <c r="D58" s="189"/>
      <c r="E58" s="187"/>
      <c r="F58" s="187"/>
    </row>
    <row r="59" spans="2:7">
      <c r="B59" s="415" t="s">
        <v>468</v>
      </c>
      <c r="C59" s="78"/>
      <c r="D59" s="78"/>
      <c r="E59" s="79">
        <v>1534897188</v>
      </c>
      <c r="F59" s="79">
        <v>1465041263</v>
      </c>
    </row>
    <row r="60" spans="2:7">
      <c r="B60" s="183"/>
      <c r="C60" s="183"/>
      <c r="D60" s="183"/>
      <c r="E60" s="184"/>
      <c r="F60" s="184"/>
    </row>
    <row r="61" spans="2:7">
      <c r="B61" s="183"/>
      <c r="C61" s="183"/>
      <c r="D61" s="183"/>
      <c r="E61" s="184"/>
      <c r="F61" s="184"/>
    </row>
  </sheetData>
  <mergeCells count="3">
    <mergeCell ref="B3:B4"/>
    <mergeCell ref="C3:C4"/>
    <mergeCell ref="D3:D4"/>
  </mergeCells>
  <phoneticPr fontId="126" type="noConversion"/>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tabColor theme="9" tint="-0.249977111117893"/>
  </sheetPr>
  <dimension ref="A1:O24"/>
  <sheetViews>
    <sheetView showGridLines="0" zoomScale="120" zoomScaleNormal="120" workbookViewId="0"/>
  </sheetViews>
  <sheetFormatPr baseColWidth="10" defaultColWidth="0" defaultRowHeight="9.6" zeroHeight="1"/>
  <cols>
    <col min="1" max="1" width="11.5546875" style="87" customWidth="1"/>
    <col min="2" max="2" width="5.6640625" style="87" customWidth="1"/>
    <col min="3" max="3" width="7.44140625" style="87" customWidth="1"/>
    <col min="4" max="4" width="10" style="87" customWidth="1"/>
    <col min="5" max="5" width="11.5546875" style="87" bestFit="1" customWidth="1"/>
    <col min="6" max="6" width="9" style="87" bestFit="1" customWidth="1"/>
    <col min="7" max="7" width="8.44140625" style="87" customWidth="1"/>
    <col min="8" max="9" width="7.44140625" style="87" customWidth="1"/>
    <col min="10" max="10" width="15.44140625" style="87" customWidth="1"/>
    <col min="11" max="11" width="10.5546875" style="87" customWidth="1"/>
    <col min="12" max="12" width="9.33203125" style="87" customWidth="1"/>
    <col min="13" max="13" width="8.44140625" style="87" customWidth="1"/>
    <col min="14" max="14" width="11.5546875" style="87" customWidth="1"/>
    <col min="15" max="15" width="0" style="87" hidden="1" customWidth="1"/>
    <col min="16" max="16384" width="11.5546875" style="87" hidden="1"/>
  </cols>
  <sheetData>
    <row r="1" spans="2:15"/>
    <row r="2" spans="2:15">
      <c r="B2" s="82" t="s">
        <v>469</v>
      </c>
      <c r="C2" s="83"/>
      <c r="D2" s="83"/>
      <c r="E2" s="83"/>
      <c r="F2" s="83"/>
      <c r="G2" s="83"/>
      <c r="H2" s="83"/>
      <c r="I2" s="83"/>
      <c r="J2" s="83"/>
      <c r="K2" s="83"/>
      <c r="L2" s="83"/>
      <c r="M2" s="83"/>
    </row>
    <row r="3" spans="2:15">
      <c r="B3" s="82"/>
      <c r="C3" s="83"/>
      <c r="D3" s="83"/>
      <c r="E3" s="83"/>
      <c r="F3" s="83"/>
      <c r="G3" s="83"/>
      <c r="H3" s="83"/>
      <c r="I3" s="83"/>
      <c r="J3" s="83"/>
      <c r="K3" s="83"/>
      <c r="L3" s="83"/>
      <c r="M3" s="83"/>
    </row>
    <row r="4" spans="2:15">
      <c r="B4" s="973" t="s">
        <v>470</v>
      </c>
      <c r="C4" s="974" t="s">
        <v>471</v>
      </c>
      <c r="D4" s="973" t="s">
        <v>472</v>
      </c>
      <c r="E4" s="973" t="s">
        <v>473</v>
      </c>
      <c r="F4" s="973"/>
      <c r="G4" s="975" t="s">
        <v>474</v>
      </c>
      <c r="H4" s="975" t="s">
        <v>475</v>
      </c>
      <c r="I4" s="975" t="s">
        <v>476</v>
      </c>
      <c r="J4" s="975" t="s">
        <v>477</v>
      </c>
      <c r="K4" s="975" t="s">
        <v>478</v>
      </c>
      <c r="L4" s="975" t="s">
        <v>357</v>
      </c>
      <c r="M4" s="975" t="s">
        <v>479</v>
      </c>
    </row>
    <row r="5" spans="2:15">
      <c r="B5" s="973"/>
      <c r="C5" s="974"/>
      <c r="D5" s="967"/>
      <c r="E5" s="692">
        <v>45657</v>
      </c>
      <c r="F5" s="692">
        <v>45291</v>
      </c>
      <c r="G5" s="975"/>
      <c r="H5" s="975"/>
      <c r="I5" s="975"/>
      <c r="J5" s="975"/>
      <c r="K5" s="975"/>
      <c r="L5" s="975"/>
      <c r="M5" s="975"/>
    </row>
    <row r="6" spans="2:15">
      <c r="B6" s="973"/>
      <c r="C6" s="974"/>
      <c r="D6" s="84">
        <v>45657</v>
      </c>
      <c r="E6" s="182" t="s">
        <v>88</v>
      </c>
      <c r="F6" s="182" t="s">
        <v>88</v>
      </c>
      <c r="G6" s="975"/>
      <c r="H6" s="975"/>
      <c r="I6" s="975"/>
      <c r="J6" s="975"/>
      <c r="K6" s="975"/>
      <c r="L6" s="975"/>
      <c r="M6" s="975"/>
    </row>
    <row r="7" spans="2:15">
      <c r="B7" s="693" t="s">
        <v>275</v>
      </c>
      <c r="C7" s="693" t="s">
        <v>451</v>
      </c>
      <c r="D7" s="694">
        <v>396695.49177290924</v>
      </c>
      <c r="E7" s="694">
        <v>15415803</v>
      </c>
      <c r="F7" s="694">
        <v>20589010</v>
      </c>
      <c r="G7" s="695">
        <v>2.2913923678965213E-2</v>
      </c>
      <c r="H7" s="696">
        <v>2.1818143612078268E-2</v>
      </c>
      <c r="I7" s="693" t="s">
        <v>362</v>
      </c>
      <c r="J7" s="697" t="s">
        <v>287</v>
      </c>
      <c r="K7" s="698" t="s">
        <v>480</v>
      </c>
      <c r="L7" s="699" t="s">
        <v>481</v>
      </c>
      <c r="M7" s="693" t="s">
        <v>482</v>
      </c>
      <c r="N7" s="111"/>
      <c r="O7" s="111"/>
    </row>
    <row r="8" spans="2:15">
      <c r="B8" s="427" t="s">
        <v>275</v>
      </c>
      <c r="C8" s="427" t="s">
        <v>451</v>
      </c>
      <c r="D8" s="428">
        <v>66608.15169537373</v>
      </c>
      <c r="E8" s="428">
        <v>2585586</v>
      </c>
      <c r="F8" s="428">
        <v>3918875</v>
      </c>
      <c r="G8" s="440">
        <v>2.1664480272486478E-2</v>
      </c>
      <c r="H8" s="430">
        <v>2.0661855123338724E-2</v>
      </c>
      <c r="I8" s="427" t="s">
        <v>362</v>
      </c>
      <c r="J8" s="431" t="s">
        <v>483</v>
      </c>
      <c r="K8" s="432" t="s">
        <v>484</v>
      </c>
      <c r="L8" s="433" t="s">
        <v>481</v>
      </c>
      <c r="M8" s="427" t="s">
        <v>482</v>
      </c>
      <c r="N8" s="111"/>
      <c r="O8" s="111"/>
    </row>
    <row r="9" spans="2:15">
      <c r="B9" s="441" t="s">
        <v>275</v>
      </c>
      <c r="C9" s="441" t="s">
        <v>451</v>
      </c>
      <c r="D9" s="442">
        <v>82066.201117218996</v>
      </c>
      <c r="E9" s="442">
        <v>3187305</v>
      </c>
      <c r="F9" s="442">
        <v>3066094</v>
      </c>
      <c r="G9" s="443">
        <v>2.1392389100949996E-2</v>
      </c>
      <c r="H9" s="444">
        <v>2.0704587127594796E-2</v>
      </c>
      <c r="I9" s="441" t="s">
        <v>362</v>
      </c>
      <c r="J9" s="445" t="s">
        <v>251</v>
      </c>
      <c r="K9" s="446" t="s">
        <v>250</v>
      </c>
      <c r="L9" s="447" t="s">
        <v>481</v>
      </c>
      <c r="M9" s="441" t="s">
        <v>482</v>
      </c>
      <c r="N9" s="111"/>
      <c r="O9" s="111"/>
    </row>
    <row r="10" spans="2:15" hidden="1">
      <c r="B10" s="700"/>
      <c r="C10" s="700"/>
      <c r="D10" s="701"/>
      <c r="E10" s="701"/>
      <c r="F10" s="701"/>
      <c r="G10" s="424"/>
      <c r="H10" s="702"/>
      <c r="I10" s="700"/>
      <c r="J10" s="703"/>
      <c r="K10" s="704"/>
      <c r="L10" s="705"/>
      <c r="M10" s="700"/>
      <c r="O10" s="111">
        <v>0</v>
      </c>
    </row>
    <row r="11" spans="2:15">
      <c r="B11" s="706"/>
      <c r="C11" s="707"/>
      <c r="D11" s="708">
        <v>545369.84458550205</v>
      </c>
      <c r="E11" s="708">
        <v>21188694</v>
      </c>
      <c r="F11" s="708">
        <v>27573979</v>
      </c>
      <c r="G11" s="708"/>
      <c r="H11" s="709"/>
      <c r="I11" s="710"/>
      <c r="J11" s="710"/>
      <c r="K11" s="710"/>
      <c r="L11" s="710"/>
      <c r="M11" s="710"/>
    </row>
    <row r="12" spans="2:15">
      <c r="B12" s="81"/>
      <c r="C12" s="81"/>
      <c r="D12" s="81"/>
      <c r="E12" s="81"/>
      <c r="F12" s="81"/>
      <c r="G12" s="81"/>
      <c r="H12" s="81"/>
      <c r="I12" s="81"/>
      <c r="J12" s="81"/>
      <c r="K12" s="81"/>
      <c r="L12" s="81"/>
      <c r="M12" s="81"/>
    </row>
    <row r="13" spans="2:15">
      <c r="B13" s="81"/>
      <c r="C13" s="81"/>
      <c r="D13" s="81"/>
      <c r="E13" s="85"/>
      <c r="F13" s="81"/>
      <c r="G13" s="81"/>
      <c r="H13" s="81"/>
      <c r="I13" s="81"/>
      <c r="J13" s="81"/>
      <c r="K13" s="81"/>
      <c r="L13" s="81"/>
      <c r="M13" s="81"/>
    </row>
    <row r="14" spans="2:15">
      <c r="B14" s="83" t="s">
        <v>485</v>
      </c>
      <c r="C14" s="83"/>
      <c r="D14" s="83"/>
      <c r="E14" s="83"/>
      <c r="F14" s="83"/>
      <c r="G14" s="83"/>
      <c r="H14" s="83"/>
      <c r="I14" s="83"/>
      <c r="J14" s="83"/>
      <c r="K14" s="83"/>
      <c r="L14" s="83"/>
      <c r="M14" s="83"/>
    </row>
    <row r="15" spans="2:15"/>
    <row r="16" spans="2:15">
      <c r="B16" s="967" t="s">
        <v>470</v>
      </c>
      <c r="C16" s="970" t="s">
        <v>471</v>
      </c>
      <c r="D16" s="967" t="s">
        <v>472</v>
      </c>
      <c r="E16" s="973" t="s">
        <v>473</v>
      </c>
      <c r="F16" s="973"/>
      <c r="G16" s="967" t="s">
        <v>486</v>
      </c>
      <c r="H16" s="967" t="s">
        <v>474</v>
      </c>
      <c r="I16" s="967" t="s">
        <v>475</v>
      </c>
      <c r="J16" s="967" t="s">
        <v>477</v>
      </c>
      <c r="K16" s="967" t="s">
        <v>478</v>
      </c>
      <c r="L16" s="967" t="s">
        <v>357</v>
      </c>
      <c r="M16" s="967" t="s">
        <v>479</v>
      </c>
    </row>
    <row r="17" spans="2:13">
      <c r="B17" s="968"/>
      <c r="C17" s="971"/>
      <c r="D17" s="968"/>
      <c r="E17" s="425">
        <v>45657</v>
      </c>
      <c r="F17" s="426">
        <v>45291</v>
      </c>
      <c r="G17" s="968"/>
      <c r="H17" s="968"/>
      <c r="I17" s="968"/>
      <c r="J17" s="968"/>
      <c r="K17" s="968"/>
      <c r="L17" s="968"/>
      <c r="M17" s="968"/>
    </row>
    <row r="18" spans="2:13">
      <c r="B18" s="969"/>
      <c r="C18" s="972"/>
      <c r="D18" s="84">
        <v>45657</v>
      </c>
      <c r="E18" s="182" t="s">
        <v>88</v>
      </c>
      <c r="F18" s="182" t="s">
        <v>88</v>
      </c>
      <c r="G18" s="969"/>
      <c r="H18" s="969"/>
      <c r="I18" s="969"/>
      <c r="J18" s="969"/>
      <c r="K18" s="969"/>
      <c r="L18" s="969"/>
      <c r="M18" s="969"/>
    </row>
    <row r="19" spans="2:13">
      <c r="B19" s="427" t="s">
        <v>275</v>
      </c>
      <c r="C19" s="427" t="s">
        <v>451</v>
      </c>
      <c r="D19" s="428">
        <v>2935688.4595211092</v>
      </c>
      <c r="E19" s="428">
        <v>113471069</v>
      </c>
      <c r="F19" s="428">
        <v>120389286</v>
      </c>
      <c r="G19" s="429">
        <v>51121</v>
      </c>
      <c r="H19" s="430">
        <v>2.4845065690449773E-2</v>
      </c>
      <c r="I19" s="430">
        <v>2.3760323748059295E-2</v>
      </c>
      <c r="J19" s="431" t="s">
        <v>287</v>
      </c>
      <c r="K19" s="432" t="s">
        <v>480</v>
      </c>
      <c r="L19" s="433" t="s">
        <v>481</v>
      </c>
      <c r="M19" s="427" t="s">
        <v>482</v>
      </c>
    </row>
    <row r="20" spans="2:13">
      <c r="B20" s="427" t="s">
        <v>275</v>
      </c>
      <c r="C20" s="427" t="s">
        <v>451</v>
      </c>
      <c r="D20" s="428">
        <v>493572.96740036685</v>
      </c>
      <c r="E20" s="428">
        <v>19082171</v>
      </c>
      <c r="F20" s="428">
        <v>20229845</v>
      </c>
      <c r="G20" s="429">
        <v>51121</v>
      </c>
      <c r="H20" s="430">
        <v>2.5774707201749764E-2</v>
      </c>
      <c r="I20" s="430">
        <v>2.4454321855994898E-2</v>
      </c>
      <c r="J20" s="431" t="s">
        <v>483</v>
      </c>
      <c r="K20" s="432" t="s">
        <v>484</v>
      </c>
      <c r="L20" s="433" t="s">
        <v>481</v>
      </c>
      <c r="M20" s="427" t="s">
        <v>482</v>
      </c>
    </row>
    <row r="21" spans="2:13">
      <c r="B21" s="427" t="s">
        <v>275</v>
      </c>
      <c r="C21" s="427" t="s">
        <v>451</v>
      </c>
      <c r="D21" s="428">
        <v>317803.19637116056</v>
      </c>
      <c r="E21" s="428">
        <v>12281712</v>
      </c>
      <c r="F21" s="428">
        <v>14410757</v>
      </c>
      <c r="G21" s="429">
        <v>50192</v>
      </c>
      <c r="H21" s="430">
        <v>2.3959546332569172E-2</v>
      </c>
      <c r="I21" s="430">
        <v>2.2957577249617774E-2</v>
      </c>
      <c r="J21" s="431" t="s">
        <v>251</v>
      </c>
      <c r="K21" s="432" t="s">
        <v>250</v>
      </c>
      <c r="L21" s="433" t="s">
        <v>481</v>
      </c>
      <c r="M21" s="427" t="s">
        <v>482</v>
      </c>
    </row>
    <row r="22" spans="2:13" ht="0.6" customHeight="1">
      <c r="B22" s="434"/>
      <c r="C22" s="434"/>
      <c r="D22" s="435"/>
      <c r="E22" s="435"/>
      <c r="F22" s="435"/>
      <c r="G22" s="436"/>
      <c r="H22" s="436"/>
      <c r="I22" s="434"/>
      <c r="J22" s="437"/>
      <c r="K22" s="438"/>
      <c r="L22" s="439"/>
      <c r="M22" s="434"/>
    </row>
    <row r="23" spans="2:13">
      <c r="B23" s="706"/>
      <c r="C23" s="707"/>
      <c r="D23" s="708">
        <v>3747064.6232926366</v>
      </c>
      <c r="E23" s="708">
        <v>144834952</v>
      </c>
      <c r="F23" s="708">
        <v>155029888</v>
      </c>
      <c r="G23" s="708"/>
      <c r="H23" s="709"/>
      <c r="I23" s="710"/>
      <c r="J23" s="710"/>
      <c r="K23" s="710"/>
      <c r="L23" s="710"/>
      <c r="M23" s="710"/>
    </row>
    <row r="24" spans="2:13">
      <c r="B24" s="81"/>
      <c r="C24" s="81"/>
      <c r="D24" s="81"/>
      <c r="E24" s="86"/>
      <c r="F24" s="81"/>
      <c r="G24" s="81"/>
      <c r="H24" s="81"/>
      <c r="I24" s="81"/>
      <c r="J24" s="81"/>
      <c r="K24" s="81"/>
      <c r="L24" s="81"/>
      <c r="M24" s="81"/>
    </row>
  </sheetData>
  <mergeCells count="22">
    <mergeCell ref="J4:J6"/>
    <mergeCell ref="K4:K6"/>
    <mergeCell ref="L4:L6"/>
    <mergeCell ref="M4:M6"/>
    <mergeCell ref="I4:I6"/>
    <mergeCell ref="B4:B6"/>
    <mergeCell ref="C4:C6"/>
    <mergeCell ref="D4:D5"/>
    <mergeCell ref="E4:F4"/>
    <mergeCell ref="H4:H6"/>
    <mergeCell ref="G4:G6"/>
    <mergeCell ref="B16:B18"/>
    <mergeCell ref="C16:C18"/>
    <mergeCell ref="D16:D17"/>
    <mergeCell ref="E16:F16"/>
    <mergeCell ref="G16:G18"/>
    <mergeCell ref="M16:M18"/>
    <mergeCell ref="H16:H18"/>
    <mergeCell ref="I16:I18"/>
    <mergeCell ref="J16:J18"/>
    <mergeCell ref="K16:K18"/>
    <mergeCell ref="L16:L1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tabColor theme="9" tint="-0.249977111117893"/>
  </sheetPr>
  <dimension ref="A1:M67"/>
  <sheetViews>
    <sheetView showGridLines="0" workbookViewId="0"/>
  </sheetViews>
  <sheetFormatPr baseColWidth="10" defaultColWidth="0" defaultRowHeight="12" zeroHeight="1"/>
  <cols>
    <col min="1" max="2" width="11.5546875" style="10" customWidth="1"/>
    <col min="3" max="3" width="14.5546875" style="10" customWidth="1"/>
    <col min="4" max="4" width="11.5546875" style="10" customWidth="1"/>
    <col min="5" max="5" width="13.33203125" style="10" customWidth="1"/>
    <col min="6" max="7" width="11.5546875" style="10" customWidth="1"/>
    <col min="8" max="9" width="12.44140625" style="10" bestFit="1" customWidth="1"/>
    <col min="10" max="13" width="11.5546875" style="10" customWidth="1"/>
    <col min="14" max="16384" width="11.5546875" style="10" hidden="1"/>
  </cols>
  <sheetData>
    <row r="1" spans="1:12"/>
    <row r="2" spans="1:12">
      <c r="A2" s="19"/>
      <c r="B2" s="88" t="s">
        <v>867</v>
      </c>
      <c r="C2" s="89"/>
      <c r="D2" s="19"/>
      <c r="E2" s="19"/>
      <c r="F2" s="19"/>
      <c r="G2" s="19"/>
      <c r="H2" s="19"/>
      <c r="I2" s="19"/>
      <c r="J2" s="19"/>
      <c r="K2" s="19"/>
      <c r="L2" s="19"/>
    </row>
    <row r="3" spans="1:12">
      <c r="A3" s="19"/>
      <c r="B3" s="21"/>
      <c r="C3" s="19"/>
      <c r="D3" s="19"/>
      <c r="E3" s="19"/>
      <c r="F3" s="19"/>
      <c r="G3" s="19"/>
      <c r="H3" s="19"/>
      <c r="I3" s="19"/>
      <c r="J3" s="19"/>
      <c r="K3" s="19"/>
      <c r="L3" s="19"/>
    </row>
    <row r="4" spans="1:12">
      <c r="A4" s="19"/>
      <c r="B4" s="976" t="s">
        <v>487</v>
      </c>
      <c r="C4" s="977"/>
      <c r="D4" s="977"/>
      <c r="E4" s="977"/>
      <c r="F4" s="977"/>
      <c r="G4" s="977"/>
      <c r="H4" s="977"/>
      <c r="I4" s="977"/>
      <c r="J4" s="977"/>
      <c r="K4" s="977"/>
      <c r="L4" s="978"/>
    </row>
    <row r="5" spans="1:12">
      <c r="A5" s="19"/>
      <c r="B5" s="944" t="s">
        <v>488</v>
      </c>
      <c r="C5" s="944" t="s">
        <v>489</v>
      </c>
      <c r="D5" s="944" t="s">
        <v>490</v>
      </c>
      <c r="E5" s="944" t="s">
        <v>491</v>
      </c>
      <c r="F5" s="944" t="s">
        <v>492</v>
      </c>
      <c r="G5" s="979" t="s">
        <v>356</v>
      </c>
      <c r="H5" s="979"/>
      <c r="I5" s="979"/>
      <c r="J5" s="944" t="s">
        <v>357</v>
      </c>
      <c r="K5" s="944" t="s">
        <v>493</v>
      </c>
      <c r="L5" s="944" t="s">
        <v>359</v>
      </c>
    </row>
    <row r="6" spans="1:12" ht="36">
      <c r="A6" s="19"/>
      <c r="B6" s="945"/>
      <c r="C6" s="945"/>
      <c r="D6" s="945"/>
      <c r="E6" s="945"/>
      <c r="F6" s="945"/>
      <c r="G6" s="90" t="s">
        <v>269</v>
      </c>
      <c r="H6" s="90" t="s">
        <v>347</v>
      </c>
      <c r="I6" s="90" t="s">
        <v>260</v>
      </c>
      <c r="J6" s="945"/>
      <c r="K6" s="945"/>
      <c r="L6" s="945"/>
    </row>
    <row r="7" spans="1:12">
      <c r="A7" s="19"/>
      <c r="B7" s="946"/>
      <c r="C7" s="946"/>
      <c r="D7" s="946"/>
      <c r="E7" s="946"/>
      <c r="F7" s="946"/>
      <c r="G7" s="91" t="s">
        <v>88</v>
      </c>
      <c r="H7" s="91" t="s">
        <v>88</v>
      </c>
      <c r="I7" s="91" t="s">
        <v>88</v>
      </c>
      <c r="J7" s="946"/>
      <c r="K7" s="91" t="s">
        <v>360</v>
      </c>
      <c r="L7" s="91" t="s">
        <v>360</v>
      </c>
    </row>
    <row r="8" spans="1:12">
      <c r="A8" s="19">
        <v>1</v>
      </c>
      <c r="B8" s="266" t="s">
        <v>480</v>
      </c>
      <c r="C8" s="265" t="s">
        <v>287</v>
      </c>
      <c r="D8" s="266" t="s">
        <v>362</v>
      </c>
      <c r="E8" s="265" t="s">
        <v>494</v>
      </c>
      <c r="F8" s="266" t="s">
        <v>257</v>
      </c>
      <c r="G8" s="267">
        <v>0</v>
      </c>
      <c r="H8" s="267">
        <v>4437369</v>
      </c>
      <c r="I8" s="267">
        <v>4437369</v>
      </c>
      <c r="J8" s="265" t="s">
        <v>495</v>
      </c>
      <c r="K8" s="268">
        <v>5.6400000000000006E-2</v>
      </c>
      <c r="L8" s="268">
        <v>5.6400000000000006E-2</v>
      </c>
    </row>
    <row r="9" spans="1:12">
      <c r="A9" s="19">
        <v>2</v>
      </c>
      <c r="B9" s="270" t="s">
        <v>480</v>
      </c>
      <c r="C9" s="269" t="s">
        <v>287</v>
      </c>
      <c r="D9" s="270" t="s">
        <v>362</v>
      </c>
      <c r="E9" s="269" t="s">
        <v>496</v>
      </c>
      <c r="F9" s="270" t="s">
        <v>257</v>
      </c>
      <c r="G9" s="271">
        <v>0</v>
      </c>
      <c r="H9" s="271">
        <v>224324</v>
      </c>
      <c r="I9" s="271">
        <v>224324</v>
      </c>
      <c r="J9" s="269" t="s">
        <v>481</v>
      </c>
      <c r="K9" s="272">
        <v>6.4291841235596572E-2</v>
      </c>
      <c r="L9" s="272">
        <v>6.3199999999999992E-2</v>
      </c>
    </row>
    <row r="10" spans="1:12" hidden="1">
      <c r="A10" s="19">
        <v>3</v>
      </c>
      <c r="B10" s="270" t="s">
        <v>480</v>
      </c>
      <c r="C10" s="269" t="s">
        <v>287</v>
      </c>
      <c r="D10" s="270" t="s">
        <v>362</v>
      </c>
      <c r="E10" s="269" t="s">
        <v>494</v>
      </c>
      <c r="F10" s="270" t="s">
        <v>257</v>
      </c>
      <c r="G10" s="271">
        <v>0</v>
      </c>
      <c r="H10" s="271">
        <v>0</v>
      </c>
      <c r="I10" s="271">
        <v>0</v>
      </c>
      <c r="J10" s="269"/>
      <c r="K10" s="272"/>
      <c r="L10" s="272"/>
    </row>
    <row r="11" spans="1:12">
      <c r="A11" s="19">
        <v>4</v>
      </c>
      <c r="B11" s="270" t="s">
        <v>480</v>
      </c>
      <c r="C11" s="269" t="s">
        <v>287</v>
      </c>
      <c r="D11" s="270" t="s">
        <v>362</v>
      </c>
      <c r="E11" s="269" t="s">
        <v>499</v>
      </c>
      <c r="F11" s="270" t="s">
        <v>257</v>
      </c>
      <c r="G11" s="271">
        <v>658419</v>
      </c>
      <c r="H11" s="271">
        <v>32800000</v>
      </c>
      <c r="I11" s="271">
        <v>33458419</v>
      </c>
      <c r="J11" s="269" t="s">
        <v>481</v>
      </c>
      <c r="K11" s="272">
        <v>6.1789555996478285E-2</v>
      </c>
      <c r="L11" s="272">
        <v>6.0600000000000001E-2</v>
      </c>
    </row>
    <row r="12" spans="1:12">
      <c r="A12" s="19">
        <v>5</v>
      </c>
      <c r="B12" s="270" t="s">
        <v>480</v>
      </c>
      <c r="C12" s="269" t="s">
        <v>287</v>
      </c>
      <c r="D12" s="270" t="s">
        <v>362</v>
      </c>
      <c r="E12" s="269" t="s">
        <v>501</v>
      </c>
      <c r="F12" s="270" t="s">
        <v>257</v>
      </c>
      <c r="G12" s="271">
        <v>0</v>
      </c>
      <c r="H12" s="271">
        <v>30249683</v>
      </c>
      <c r="I12" s="271">
        <v>30249683</v>
      </c>
      <c r="J12" s="269" t="s">
        <v>481</v>
      </c>
      <c r="K12" s="272">
        <v>5.9769414939137899E-2</v>
      </c>
      <c r="L12" s="272">
        <v>5.8299999999999998E-2</v>
      </c>
    </row>
    <row r="13" spans="1:12">
      <c r="A13" s="19">
        <v>6</v>
      </c>
      <c r="B13" s="270" t="s">
        <v>480</v>
      </c>
      <c r="C13" s="269" t="s">
        <v>287</v>
      </c>
      <c r="D13" s="270" t="s">
        <v>362</v>
      </c>
      <c r="E13" s="269" t="s">
        <v>502</v>
      </c>
      <c r="F13" s="270" t="s">
        <v>257</v>
      </c>
      <c r="G13" s="644">
        <v>942000</v>
      </c>
      <c r="H13" s="644">
        <v>0</v>
      </c>
      <c r="I13" s="271">
        <v>942000</v>
      </c>
      <c r="J13" s="269" t="s">
        <v>495</v>
      </c>
      <c r="K13" s="272">
        <v>9.047453793830007E-2</v>
      </c>
      <c r="L13" s="272">
        <v>8.7999999999999995E-2</v>
      </c>
    </row>
    <row r="14" spans="1:12">
      <c r="A14" s="19">
        <v>7</v>
      </c>
      <c r="B14" s="270" t="s">
        <v>480</v>
      </c>
      <c r="C14" s="269" t="s">
        <v>287</v>
      </c>
      <c r="D14" s="270" t="s">
        <v>362</v>
      </c>
      <c r="E14" s="269" t="s">
        <v>850</v>
      </c>
      <c r="F14" s="270" t="s">
        <v>257</v>
      </c>
      <c r="G14" s="271">
        <v>0</v>
      </c>
      <c r="H14" s="271">
        <v>224486</v>
      </c>
      <c r="I14" s="271">
        <v>224486</v>
      </c>
      <c r="J14" s="269" t="s">
        <v>495</v>
      </c>
      <c r="K14" s="272">
        <v>7.7088835044103465E-2</v>
      </c>
      <c r="L14" s="272">
        <v>6.2600000000000003E-2</v>
      </c>
    </row>
    <row r="15" spans="1:12">
      <c r="A15" s="19">
        <v>8</v>
      </c>
      <c r="B15" s="274" t="s">
        <v>247</v>
      </c>
      <c r="C15" s="273" t="s">
        <v>248</v>
      </c>
      <c r="D15" s="274" t="s">
        <v>362</v>
      </c>
      <c r="E15" s="273" t="s">
        <v>501</v>
      </c>
      <c r="F15" s="274" t="s">
        <v>257</v>
      </c>
      <c r="G15" s="275">
        <v>0</v>
      </c>
      <c r="H15" s="275">
        <v>10077350</v>
      </c>
      <c r="I15" s="275">
        <v>10077350</v>
      </c>
      <c r="J15" s="273" t="s">
        <v>495</v>
      </c>
      <c r="K15" s="276">
        <v>6.6299999999999998E-2</v>
      </c>
      <c r="L15" s="276">
        <v>6.6299999999999998E-2</v>
      </c>
    </row>
    <row r="16" spans="1:12">
      <c r="A16" s="19"/>
      <c r="B16" s="448" t="s">
        <v>260</v>
      </c>
      <c r="C16" s="448"/>
      <c r="D16" s="448"/>
      <c r="E16" s="448"/>
      <c r="F16" s="448"/>
      <c r="G16" s="449">
        <v>1600419</v>
      </c>
      <c r="H16" s="449">
        <v>78013212</v>
      </c>
      <c r="I16" s="449">
        <v>79613631</v>
      </c>
      <c r="J16" s="448"/>
      <c r="K16" s="448"/>
      <c r="L16" s="448"/>
    </row>
    <row r="17" spans="1:12" ht="6" customHeight="1">
      <c r="A17" s="19"/>
      <c r="B17" s="19"/>
      <c r="C17" s="19"/>
      <c r="D17" s="19"/>
      <c r="E17" s="19"/>
      <c r="F17" s="19"/>
      <c r="G17" s="19"/>
      <c r="H17" s="19"/>
      <c r="I17" s="19"/>
      <c r="J17" s="19"/>
      <c r="K17" s="19"/>
      <c r="L17" s="19"/>
    </row>
    <row r="18" spans="1:12">
      <c r="A18" s="19"/>
      <c r="B18" s="976" t="s">
        <v>503</v>
      </c>
      <c r="C18" s="977"/>
      <c r="D18" s="977"/>
      <c r="E18" s="977"/>
      <c r="F18" s="977"/>
      <c r="G18" s="977"/>
      <c r="H18" s="977"/>
      <c r="I18" s="977"/>
      <c r="J18" s="977"/>
      <c r="K18" s="977"/>
      <c r="L18" s="978"/>
    </row>
    <row r="19" spans="1:12" ht="12" customHeight="1">
      <c r="A19" s="19"/>
      <c r="B19" s="944" t="s">
        <v>488</v>
      </c>
      <c r="C19" s="944" t="s">
        <v>489</v>
      </c>
      <c r="D19" s="944" t="s">
        <v>490</v>
      </c>
      <c r="E19" s="944" t="s">
        <v>491</v>
      </c>
      <c r="F19" s="944" t="s">
        <v>492</v>
      </c>
      <c r="G19" s="979" t="s">
        <v>356</v>
      </c>
      <c r="H19" s="979"/>
      <c r="I19" s="979"/>
      <c r="J19" s="944" t="s">
        <v>357</v>
      </c>
      <c r="K19" s="944" t="s">
        <v>493</v>
      </c>
      <c r="L19" s="944" t="s">
        <v>359</v>
      </c>
    </row>
    <row r="20" spans="1:12" ht="36">
      <c r="A20" s="19"/>
      <c r="B20" s="945"/>
      <c r="C20" s="945"/>
      <c r="D20" s="945"/>
      <c r="E20" s="945"/>
      <c r="F20" s="945"/>
      <c r="G20" s="90" t="s">
        <v>269</v>
      </c>
      <c r="H20" s="90" t="s">
        <v>347</v>
      </c>
      <c r="I20" s="90" t="s">
        <v>260</v>
      </c>
      <c r="J20" s="945"/>
      <c r="K20" s="945"/>
      <c r="L20" s="945"/>
    </row>
    <row r="21" spans="1:12">
      <c r="A21" s="19"/>
      <c r="B21" s="946"/>
      <c r="C21" s="946"/>
      <c r="D21" s="946"/>
      <c r="E21" s="946"/>
      <c r="F21" s="946"/>
      <c r="G21" s="91" t="s">
        <v>88</v>
      </c>
      <c r="H21" s="91" t="s">
        <v>88</v>
      </c>
      <c r="I21" s="91" t="s">
        <v>88</v>
      </c>
      <c r="J21" s="946"/>
      <c r="K21" s="91" t="s">
        <v>360</v>
      </c>
      <c r="L21" s="91" t="s">
        <v>360</v>
      </c>
    </row>
    <row r="22" spans="1:12">
      <c r="A22" s="19">
        <v>1</v>
      </c>
      <c r="B22" s="266" t="s">
        <v>480</v>
      </c>
      <c r="C22" s="265" t="s">
        <v>287</v>
      </c>
      <c r="D22" s="266" t="s">
        <v>362</v>
      </c>
      <c r="E22" s="265" t="s">
        <v>494</v>
      </c>
      <c r="F22" s="266" t="s">
        <v>257</v>
      </c>
      <c r="G22" s="267">
        <v>0</v>
      </c>
      <c r="H22" s="267">
        <v>4437369</v>
      </c>
      <c r="I22" s="267">
        <v>4437369</v>
      </c>
      <c r="J22" s="265" t="s">
        <v>495</v>
      </c>
      <c r="K22" s="268">
        <v>5.6400000000000006E-2</v>
      </c>
      <c r="L22" s="268">
        <v>5.6400000000000006E-2</v>
      </c>
    </row>
    <row r="23" spans="1:12">
      <c r="A23" s="19">
        <v>2</v>
      </c>
      <c r="B23" s="270" t="s">
        <v>480</v>
      </c>
      <c r="C23" s="269" t="s">
        <v>287</v>
      </c>
      <c r="D23" s="270" t="s">
        <v>362</v>
      </c>
      <c r="E23" s="269" t="s">
        <v>496</v>
      </c>
      <c r="F23" s="270" t="s">
        <v>257</v>
      </c>
      <c r="G23" s="271">
        <v>0</v>
      </c>
      <c r="H23" s="271">
        <v>240194</v>
      </c>
      <c r="I23" s="271">
        <v>240194</v>
      </c>
      <c r="J23" s="269" t="s">
        <v>481</v>
      </c>
      <c r="K23" s="272">
        <v>6.4291841235596572E-2</v>
      </c>
      <c r="L23" s="272">
        <v>6.3199999999999992E-2</v>
      </c>
    </row>
    <row r="24" spans="1:12" hidden="1">
      <c r="A24" s="19">
        <v>3</v>
      </c>
      <c r="B24" s="270" t="s">
        <v>480</v>
      </c>
      <c r="C24" s="269" t="s">
        <v>287</v>
      </c>
      <c r="D24" s="270" t="s">
        <v>362</v>
      </c>
      <c r="E24" s="269" t="s">
        <v>494</v>
      </c>
      <c r="F24" s="270" t="s">
        <v>257</v>
      </c>
      <c r="G24" s="271">
        <v>0</v>
      </c>
      <c r="H24" s="271">
        <v>0</v>
      </c>
      <c r="I24" s="271">
        <v>0</v>
      </c>
      <c r="J24" s="269"/>
      <c r="K24" s="272"/>
      <c r="L24" s="272"/>
    </row>
    <row r="25" spans="1:12">
      <c r="A25" s="19">
        <v>4</v>
      </c>
      <c r="B25" s="270" t="s">
        <v>480</v>
      </c>
      <c r="C25" s="269" t="s">
        <v>287</v>
      </c>
      <c r="D25" s="270" t="s">
        <v>362</v>
      </c>
      <c r="E25" s="269" t="s">
        <v>499</v>
      </c>
      <c r="F25" s="270" t="s">
        <v>257</v>
      </c>
      <c r="G25" s="271">
        <v>706731</v>
      </c>
      <c r="H25" s="271">
        <v>32800000</v>
      </c>
      <c r="I25" s="271">
        <v>33506731</v>
      </c>
      <c r="J25" s="269" t="s">
        <v>481</v>
      </c>
      <c r="K25" s="272">
        <v>6.1789555996478285E-2</v>
      </c>
      <c r="L25" s="272">
        <v>6.0600000000000001E-2</v>
      </c>
    </row>
    <row r="26" spans="1:12">
      <c r="A26" s="19">
        <v>5</v>
      </c>
      <c r="B26" s="270" t="s">
        <v>480</v>
      </c>
      <c r="C26" s="269" t="s">
        <v>287</v>
      </c>
      <c r="D26" s="270" t="s">
        <v>362</v>
      </c>
      <c r="E26" s="269" t="s">
        <v>501</v>
      </c>
      <c r="F26" s="270" t="s">
        <v>257</v>
      </c>
      <c r="G26" s="271">
        <v>0</v>
      </c>
      <c r="H26" s="271">
        <v>30310933</v>
      </c>
      <c r="I26" s="271">
        <v>30310933</v>
      </c>
      <c r="J26" s="269" t="s">
        <v>481</v>
      </c>
      <c r="K26" s="272">
        <v>5.9769414939137899E-2</v>
      </c>
      <c r="L26" s="272">
        <v>5.8299999999999998E-2</v>
      </c>
    </row>
    <row r="27" spans="1:12">
      <c r="A27" s="19">
        <v>6</v>
      </c>
      <c r="B27" s="270" t="s">
        <v>480</v>
      </c>
      <c r="C27" s="269" t="s">
        <v>287</v>
      </c>
      <c r="D27" s="270" t="s">
        <v>362</v>
      </c>
      <c r="E27" s="269" t="s">
        <v>502</v>
      </c>
      <c r="F27" s="270" t="s">
        <v>257</v>
      </c>
      <c r="G27" s="271">
        <v>990000</v>
      </c>
      <c r="H27" s="271">
        <v>0</v>
      </c>
      <c r="I27" s="271">
        <v>990000</v>
      </c>
      <c r="J27" s="269" t="s">
        <v>495</v>
      </c>
      <c r="K27" s="272">
        <v>9.047453793830007E-2</v>
      </c>
      <c r="L27" s="272">
        <v>8.7999999999999995E-2</v>
      </c>
    </row>
    <row r="28" spans="1:12">
      <c r="A28" s="19">
        <v>7</v>
      </c>
      <c r="B28" s="270" t="s">
        <v>480</v>
      </c>
      <c r="C28" s="269" t="s">
        <v>287</v>
      </c>
      <c r="D28" s="270" t="s">
        <v>362</v>
      </c>
      <c r="E28" s="269" t="s">
        <v>850</v>
      </c>
      <c r="F28" s="270" t="s">
        <v>257</v>
      </c>
      <c r="G28" s="271">
        <v>0</v>
      </c>
      <c r="H28" s="271">
        <v>302567</v>
      </c>
      <c r="I28" s="271">
        <v>302567</v>
      </c>
      <c r="J28" s="269" t="s">
        <v>495</v>
      </c>
      <c r="K28" s="272">
        <v>7.7088835044103465E-2</v>
      </c>
      <c r="L28" s="272">
        <v>6.2600000000000003E-2</v>
      </c>
    </row>
    <row r="29" spans="1:12">
      <c r="A29" s="19">
        <v>8</v>
      </c>
      <c r="B29" s="274" t="s">
        <v>247</v>
      </c>
      <c r="C29" s="273" t="s">
        <v>248</v>
      </c>
      <c r="D29" s="274" t="s">
        <v>362</v>
      </c>
      <c r="E29" s="273" t="s">
        <v>501</v>
      </c>
      <c r="F29" s="274" t="s">
        <v>257</v>
      </c>
      <c r="G29" s="275">
        <v>0</v>
      </c>
      <c r="H29" s="275">
        <v>10077350</v>
      </c>
      <c r="I29" s="275">
        <v>10077350</v>
      </c>
      <c r="J29" s="273" t="s">
        <v>495</v>
      </c>
      <c r="K29" s="276">
        <v>6.6299999999999998E-2</v>
      </c>
      <c r="L29" s="276">
        <v>6.6299999999999998E-2</v>
      </c>
    </row>
    <row r="30" spans="1:12">
      <c r="A30" s="19"/>
      <c r="B30" s="448" t="s">
        <v>260</v>
      </c>
      <c r="C30" s="448"/>
      <c r="D30" s="448"/>
      <c r="E30" s="448"/>
      <c r="F30" s="448"/>
      <c r="G30" s="449">
        <v>1696731</v>
      </c>
      <c r="H30" s="449">
        <v>78168413</v>
      </c>
      <c r="I30" s="449">
        <v>79865144</v>
      </c>
      <c r="J30" s="448"/>
      <c r="K30" s="448"/>
      <c r="L30" s="448"/>
    </row>
    <row r="31" spans="1:12">
      <c r="A31" s="19"/>
      <c r="B31" s="19"/>
      <c r="C31" s="19"/>
      <c r="D31" s="19"/>
      <c r="E31" s="19"/>
      <c r="F31" s="19"/>
      <c r="G31" s="19"/>
      <c r="H31" s="19"/>
      <c r="I31" s="19"/>
      <c r="J31" s="19"/>
      <c r="K31" s="19"/>
      <c r="L31" s="19"/>
    </row>
    <row r="32" spans="1:12">
      <c r="A32" s="19"/>
      <c r="B32" s="19"/>
      <c r="C32" s="19"/>
      <c r="D32" s="19"/>
      <c r="E32" s="19"/>
      <c r="F32" s="19"/>
      <c r="G32" s="19"/>
      <c r="H32" s="19"/>
      <c r="I32" s="113"/>
      <c r="J32" s="113"/>
      <c r="K32" s="19"/>
      <c r="L32" s="19"/>
    </row>
    <row r="33" spans="1:12">
      <c r="A33" s="19"/>
      <c r="B33" s="88" t="s">
        <v>350</v>
      </c>
      <c r="C33" s="19"/>
      <c r="D33" s="19"/>
      <c r="E33" s="19"/>
      <c r="F33" s="19"/>
      <c r="G33" s="19"/>
      <c r="H33" s="19"/>
      <c r="I33" s="19"/>
      <c r="J33" s="19"/>
      <c r="K33" s="19"/>
      <c r="L33" s="19"/>
    </row>
    <row r="34" spans="1:12" ht="12.6" thickBot="1">
      <c r="A34" s="19"/>
      <c r="B34" s="21"/>
      <c r="C34" s="19"/>
      <c r="D34" s="19"/>
      <c r="E34" s="19"/>
      <c r="F34" s="19"/>
      <c r="G34" s="19"/>
      <c r="H34" s="19"/>
      <c r="I34" s="19"/>
      <c r="J34" s="19"/>
      <c r="K34" s="19"/>
      <c r="L34" s="19"/>
    </row>
    <row r="35" spans="1:12">
      <c r="A35" s="19"/>
      <c r="B35" s="980" t="s">
        <v>838</v>
      </c>
      <c r="C35" s="981"/>
      <c r="D35" s="981"/>
      <c r="E35" s="981"/>
      <c r="F35" s="981"/>
      <c r="G35" s="981"/>
      <c r="H35" s="981"/>
      <c r="I35" s="981"/>
      <c r="J35" s="981"/>
      <c r="K35" s="981"/>
      <c r="L35" s="982"/>
    </row>
    <row r="36" spans="1:12">
      <c r="A36" s="19"/>
      <c r="B36" s="983" t="s">
        <v>488</v>
      </c>
      <c r="C36" s="944" t="s">
        <v>489</v>
      </c>
      <c r="D36" s="944" t="s">
        <v>490</v>
      </c>
      <c r="E36" s="944" t="s">
        <v>491</v>
      </c>
      <c r="F36" s="944" t="s">
        <v>492</v>
      </c>
      <c r="G36" s="979" t="s">
        <v>356</v>
      </c>
      <c r="H36" s="979"/>
      <c r="I36" s="979"/>
      <c r="J36" s="944" t="s">
        <v>357</v>
      </c>
      <c r="K36" s="944" t="s">
        <v>493</v>
      </c>
      <c r="L36" s="985" t="s">
        <v>359</v>
      </c>
    </row>
    <row r="37" spans="1:12" ht="36">
      <c r="A37" s="19"/>
      <c r="B37" s="984"/>
      <c r="C37" s="945"/>
      <c r="D37" s="945"/>
      <c r="E37" s="945"/>
      <c r="F37" s="945"/>
      <c r="G37" s="90" t="s">
        <v>269</v>
      </c>
      <c r="H37" s="90" t="s">
        <v>347</v>
      </c>
      <c r="I37" s="90" t="s">
        <v>260</v>
      </c>
      <c r="J37" s="945"/>
      <c r="K37" s="945"/>
      <c r="L37" s="986"/>
    </row>
    <row r="38" spans="1:12">
      <c r="A38" s="19"/>
      <c r="B38" s="984"/>
      <c r="C38" s="945"/>
      <c r="D38" s="945"/>
      <c r="E38" s="945"/>
      <c r="F38" s="945"/>
      <c r="G38" s="97" t="s">
        <v>88</v>
      </c>
      <c r="H38" s="97" t="s">
        <v>88</v>
      </c>
      <c r="I38" s="97" t="s">
        <v>88</v>
      </c>
      <c r="J38" s="945"/>
      <c r="K38" s="97" t="s">
        <v>360</v>
      </c>
      <c r="L38" s="98" t="s">
        <v>360</v>
      </c>
    </row>
    <row r="39" spans="1:12">
      <c r="A39" s="19">
        <v>1</v>
      </c>
      <c r="B39" s="266" t="s">
        <v>480</v>
      </c>
      <c r="C39" s="265" t="s">
        <v>287</v>
      </c>
      <c r="D39" s="266" t="s">
        <v>362</v>
      </c>
      <c r="E39" s="265" t="s">
        <v>494</v>
      </c>
      <c r="F39" s="266" t="s">
        <v>257</v>
      </c>
      <c r="G39" s="643">
        <v>0</v>
      </c>
      <c r="H39" s="643">
        <v>8908389</v>
      </c>
      <c r="I39" s="643">
        <v>8908389</v>
      </c>
      <c r="J39" s="265" t="s">
        <v>495</v>
      </c>
      <c r="K39" s="268">
        <v>8.8300000000000003E-2</v>
      </c>
      <c r="L39" s="268">
        <v>8.8300000000000003E-2</v>
      </c>
    </row>
    <row r="40" spans="1:12">
      <c r="A40" s="19">
        <v>2</v>
      </c>
      <c r="B40" s="270" t="s">
        <v>480</v>
      </c>
      <c r="C40" s="269" t="s">
        <v>287</v>
      </c>
      <c r="D40" s="270" t="s">
        <v>362</v>
      </c>
      <c r="E40" s="269" t="s">
        <v>496</v>
      </c>
      <c r="F40" s="270" t="s">
        <v>257</v>
      </c>
      <c r="G40" s="644">
        <v>0</v>
      </c>
      <c r="H40" s="644">
        <v>362578</v>
      </c>
      <c r="I40" s="644">
        <v>362578</v>
      </c>
      <c r="J40" s="269" t="s">
        <v>481</v>
      </c>
      <c r="K40" s="272">
        <v>0.10325123686237062</v>
      </c>
      <c r="L40" s="272">
        <v>0.10099999999999999</v>
      </c>
    </row>
    <row r="41" spans="1:12">
      <c r="A41" s="19">
        <v>3</v>
      </c>
      <c r="B41" s="270" t="s">
        <v>480</v>
      </c>
      <c r="C41" s="269" t="s">
        <v>287</v>
      </c>
      <c r="D41" s="270" t="s">
        <v>362</v>
      </c>
      <c r="E41" s="269" t="s">
        <v>494</v>
      </c>
      <c r="F41" s="270" t="s">
        <v>257</v>
      </c>
      <c r="G41" s="644">
        <v>105636</v>
      </c>
      <c r="H41" s="644">
        <v>28000000</v>
      </c>
      <c r="I41" s="644">
        <v>28105636</v>
      </c>
      <c r="J41" s="269" t="s">
        <v>481</v>
      </c>
      <c r="K41" s="272">
        <v>1.9600673674656566E-2</v>
      </c>
      <c r="L41" s="272">
        <v>1.9E-2</v>
      </c>
    </row>
    <row r="42" spans="1:12">
      <c r="A42" s="19">
        <v>4</v>
      </c>
      <c r="B42" s="270" t="s">
        <v>480</v>
      </c>
      <c r="C42" s="269" t="s">
        <v>287</v>
      </c>
      <c r="D42" s="270" t="s">
        <v>362</v>
      </c>
      <c r="E42" s="269" t="s">
        <v>497</v>
      </c>
      <c r="F42" s="270" t="s">
        <v>257</v>
      </c>
      <c r="G42" s="644">
        <v>0</v>
      </c>
      <c r="H42" s="644">
        <v>20002333</v>
      </c>
      <c r="I42" s="644">
        <v>20002333</v>
      </c>
      <c r="J42" s="269" t="s">
        <v>481</v>
      </c>
      <c r="K42" s="272">
        <v>2.1000000000000001E-2</v>
      </c>
      <c r="L42" s="272">
        <v>2.1000000000000001E-2</v>
      </c>
    </row>
    <row r="43" spans="1:12">
      <c r="A43" s="19">
        <v>5</v>
      </c>
      <c r="B43" s="270" t="s">
        <v>480</v>
      </c>
      <c r="C43" s="269" t="s">
        <v>287</v>
      </c>
      <c r="D43" s="270" t="s">
        <v>362</v>
      </c>
      <c r="E43" s="269" t="s">
        <v>498</v>
      </c>
      <c r="F43" s="270" t="s">
        <v>257</v>
      </c>
      <c r="G43" s="644">
        <v>113765</v>
      </c>
      <c r="H43" s="644">
        <v>22000000</v>
      </c>
      <c r="I43" s="644">
        <v>22113765</v>
      </c>
      <c r="J43" s="269" t="s">
        <v>481</v>
      </c>
      <c r="K43" s="272">
        <v>1.9E-2</v>
      </c>
      <c r="L43" s="272">
        <v>1.9E-2</v>
      </c>
    </row>
    <row r="44" spans="1:12">
      <c r="A44" s="19">
        <v>7</v>
      </c>
      <c r="B44" s="270" t="s">
        <v>480</v>
      </c>
      <c r="C44" s="269" t="s">
        <v>287</v>
      </c>
      <c r="D44" s="270" t="s">
        <v>362</v>
      </c>
      <c r="E44" s="269" t="s">
        <v>499</v>
      </c>
      <c r="F44" s="270" t="s">
        <v>257</v>
      </c>
      <c r="G44" s="271">
        <v>1021576</v>
      </c>
      <c r="H44" s="271">
        <v>0</v>
      </c>
      <c r="I44" s="271">
        <v>1021576</v>
      </c>
      <c r="J44" s="269" t="s">
        <v>481</v>
      </c>
      <c r="K44" s="272">
        <v>9.7685809352384023E-2</v>
      </c>
      <c r="L44" s="272">
        <v>9.5299999999999996E-2</v>
      </c>
    </row>
    <row r="45" spans="1:12">
      <c r="A45" s="19">
        <v>8</v>
      </c>
      <c r="B45" s="270" t="s">
        <v>480</v>
      </c>
      <c r="C45" s="269" t="s">
        <v>287</v>
      </c>
      <c r="D45" s="270" t="s">
        <v>362</v>
      </c>
      <c r="E45" s="269" t="s">
        <v>500</v>
      </c>
      <c r="F45" s="270" t="s">
        <v>257</v>
      </c>
      <c r="G45" s="271">
        <v>58897</v>
      </c>
      <c r="H45" s="271">
        <v>25000000</v>
      </c>
      <c r="I45" s="271">
        <v>25058897</v>
      </c>
      <c r="J45" s="269" t="s">
        <v>481</v>
      </c>
      <c r="K45" s="272">
        <v>1.5396290650918854E-2</v>
      </c>
      <c r="L45" s="272">
        <v>1.4999999999999999E-2</v>
      </c>
    </row>
    <row r="46" spans="1:12">
      <c r="A46" s="19">
        <v>9</v>
      </c>
      <c r="B46" s="270" t="s">
        <v>480</v>
      </c>
      <c r="C46" s="269" t="s">
        <v>287</v>
      </c>
      <c r="D46" s="270" t="s">
        <v>362</v>
      </c>
      <c r="E46" s="269" t="s">
        <v>501</v>
      </c>
      <c r="F46" s="270" t="s">
        <v>257</v>
      </c>
      <c r="G46" s="271">
        <v>0</v>
      </c>
      <c r="H46" s="271">
        <v>452350</v>
      </c>
      <c r="I46" s="271">
        <v>452350</v>
      </c>
      <c r="J46" s="269" t="s">
        <v>481</v>
      </c>
      <c r="K46" s="272">
        <v>9.8008018152835774E-2</v>
      </c>
      <c r="L46" s="272">
        <v>9.5200000000000007E-2</v>
      </c>
    </row>
    <row r="47" spans="1:12">
      <c r="A47" s="19">
        <v>10</v>
      </c>
      <c r="B47" s="270" t="s">
        <v>480</v>
      </c>
      <c r="C47" s="269" t="s">
        <v>287</v>
      </c>
      <c r="D47" s="270" t="s">
        <v>362</v>
      </c>
      <c r="E47" s="269" t="s">
        <v>502</v>
      </c>
      <c r="F47" s="270" t="s">
        <v>257</v>
      </c>
      <c r="G47" s="271">
        <v>949333</v>
      </c>
      <c r="H47" s="271">
        <v>0</v>
      </c>
      <c r="I47" s="271">
        <v>949333</v>
      </c>
      <c r="J47" s="269" t="s">
        <v>495</v>
      </c>
      <c r="K47" s="272">
        <v>9.0881019198399304E-2</v>
      </c>
      <c r="L47" s="272">
        <v>8.7999999999999995E-2</v>
      </c>
    </row>
    <row r="48" spans="1:12">
      <c r="A48" s="19">
        <v>13</v>
      </c>
      <c r="B48" s="274" t="s">
        <v>247</v>
      </c>
      <c r="C48" s="273" t="s">
        <v>248</v>
      </c>
      <c r="D48" s="274" t="s">
        <v>362</v>
      </c>
      <c r="E48" s="273" t="s">
        <v>501</v>
      </c>
      <c r="F48" s="274" t="s">
        <v>257</v>
      </c>
      <c r="G48" s="275">
        <v>0</v>
      </c>
      <c r="H48" s="275">
        <v>109000</v>
      </c>
      <c r="I48" s="275">
        <v>109000</v>
      </c>
      <c r="J48" s="273" t="s">
        <v>495</v>
      </c>
      <c r="K48" s="276">
        <v>9.8099999999999993E-2</v>
      </c>
      <c r="L48" s="276">
        <v>9.8099999999999993E-2</v>
      </c>
    </row>
    <row r="49" spans="1:12" ht="12.6" thickBot="1">
      <c r="A49" s="19"/>
      <c r="B49" s="93" t="s">
        <v>260</v>
      </c>
      <c r="C49" s="94"/>
      <c r="D49" s="94"/>
      <c r="E49" s="94"/>
      <c r="F49" s="94"/>
      <c r="G49" s="192">
        <v>2249207</v>
      </c>
      <c r="H49" s="192">
        <v>104834650</v>
      </c>
      <c r="I49" s="192">
        <v>107083857</v>
      </c>
      <c r="J49" s="94"/>
      <c r="K49" s="94"/>
      <c r="L49" s="96"/>
    </row>
    <row r="50" spans="1:12" ht="12.6" thickBot="1">
      <c r="A50" s="19"/>
      <c r="B50" s="19"/>
      <c r="C50" s="19"/>
      <c r="D50" s="19"/>
      <c r="E50" s="19"/>
      <c r="F50" s="19"/>
      <c r="G50" s="19"/>
      <c r="H50" s="19"/>
      <c r="I50" s="19"/>
      <c r="J50" s="19"/>
      <c r="K50" s="19"/>
      <c r="L50" s="19"/>
    </row>
    <row r="51" spans="1:12">
      <c r="A51" s="19"/>
      <c r="B51" s="980" t="s">
        <v>839</v>
      </c>
      <c r="C51" s="981"/>
      <c r="D51" s="981"/>
      <c r="E51" s="981"/>
      <c r="F51" s="981"/>
      <c r="G51" s="981"/>
      <c r="H51" s="981"/>
      <c r="I51" s="981"/>
      <c r="J51" s="981"/>
      <c r="K51" s="981"/>
      <c r="L51" s="982"/>
    </row>
    <row r="52" spans="1:12">
      <c r="A52" s="19"/>
      <c r="B52" s="983" t="s">
        <v>488</v>
      </c>
      <c r="C52" s="944" t="s">
        <v>489</v>
      </c>
      <c r="D52" s="944" t="s">
        <v>490</v>
      </c>
      <c r="E52" s="944" t="s">
        <v>491</v>
      </c>
      <c r="F52" s="944" t="s">
        <v>492</v>
      </c>
      <c r="G52" s="979" t="s">
        <v>356</v>
      </c>
      <c r="H52" s="979"/>
      <c r="I52" s="979"/>
      <c r="J52" s="944" t="s">
        <v>357</v>
      </c>
      <c r="K52" s="944" t="s">
        <v>493</v>
      </c>
      <c r="L52" s="985" t="s">
        <v>359</v>
      </c>
    </row>
    <row r="53" spans="1:12" ht="36">
      <c r="A53" s="19"/>
      <c r="B53" s="984"/>
      <c r="C53" s="945"/>
      <c r="D53" s="945"/>
      <c r="E53" s="945"/>
      <c r="F53" s="945"/>
      <c r="G53" s="90" t="s">
        <v>269</v>
      </c>
      <c r="H53" s="90" t="s">
        <v>347</v>
      </c>
      <c r="I53" s="90" t="s">
        <v>260</v>
      </c>
      <c r="J53" s="945"/>
      <c r="K53" s="945"/>
      <c r="L53" s="986"/>
    </row>
    <row r="54" spans="1:12">
      <c r="A54" s="19"/>
      <c r="B54" s="987"/>
      <c r="C54" s="946"/>
      <c r="D54" s="946"/>
      <c r="E54" s="946"/>
      <c r="F54" s="946"/>
      <c r="G54" s="91" t="s">
        <v>88</v>
      </c>
      <c r="H54" s="91" t="s">
        <v>88</v>
      </c>
      <c r="I54" s="91" t="s">
        <v>88</v>
      </c>
      <c r="J54" s="946"/>
      <c r="K54" s="91" t="s">
        <v>360</v>
      </c>
      <c r="L54" s="92" t="s">
        <v>360</v>
      </c>
    </row>
    <row r="55" spans="1:12">
      <c r="A55" s="19">
        <v>1</v>
      </c>
      <c r="B55" s="266" t="s">
        <v>480</v>
      </c>
      <c r="C55" s="265" t="s">
        <v>287</v>
      </c>
      <c r="D55" s="266" t="s">
        <v>362</v>
      </c>
      <c r="E55" s="265" t="s">
        <v>494</v>
      </c>
      <c r="F55" s="266" t="s">
        <v>257</v>
      </c>
      <c r="G55" s="643">
        <v>0</v>
      </c>
      <c r="H55" s="643">
        <v>8908389</v>
      </c>
      <c r="I55" s="643">
        <v>8908389</v>
      </c>
      <c r="J55" s="265" t="s">
        <v>495</v>
      </c>
      <c r="K55" s="268">
        <v>8.8300000000000003E-2</v>
      </c>
      <c r="L55" s="268">
        <v>8.8300000000000003E-2</v>
      </c>
    </row>
    <row r="56" spans="1:12">
      <c r="A56" s="19">
        <v>2</v>
      </c>
      <c r="B56" s="270" t="s">
        <v>480</v>
      </c>
      <c r="C56" s="269" t="s">
        <v>287</v>
      </c>
      <c r="D56" s="270" t="s">
        <v>362</v>
      </c>
      <c r="E56" s="269" t="s">
        <v>496</v>
      </c>
      <c r="F56" s="270" t="s">
        <v>257</v>
      </c>
      <c r="G56" s="644">
        <v>0</v>
      </c>
      <c r="H56" s="644">
        <v>378447</v>
      </c>
      <c r="I56" s="644">
        <v>378447</v>
      </c>
      <c r="J56" s="269" t="s">
        <v>481</v>
      </c>
      <c r="K56" s="272">
        <v>0.10325123686237062</v>
      </c>
      <c r="L56" s="272">
        <v>0.10099999999999999</v>
      </c>
    </row>
    <row r="57" spans="1:12">
      <c r="A57" s="19">
        <v>3</v>
      </c>
      <c r="B57" s="270" t="s">
        <v>480</v>
      </c>
      <c r="C57" s="269" t="s">
        <v>287</v>
      </c>
      <c r="D57" s="270" t="s">
        <v>362</v>
      </c>
      <c r="E57" s="269" t="s">
        <v>494</v>
      </c>
      <c r="F57" s="270" t="s">
        <v>257</v>
      </c>
      <c r="G57" s="644">
        <v>140448</v>
      </c>
      <c r="H57" s="644">
        <v>28000000</v>
      </c>
      <c r="I57" s="644">
        <v>28140448</v>
      </c>
      <c r="J57" s="269" t="s">
        <v>481</v>
      </c>
      <c r="K57" s="272">
        <v>1.9600673674656566E-2</v>
      </c>
      <c r="L57" s="272">
        <v>1.9E-2</v>
      </c>
    </row>
    <row r="58" spans="1:12">
      <c r="A58" s="19">
        <v>4</v>
      </c>
      <c r="B58" s="270" t="s">
        <v>480</v>
      </c>
      <c r="C58" s="269" t="s">
        <v>287</v>
      </c>
      <c r="D58" s="270" t="s">
        <v>362</v>
      </c>
      <c r="E58" s="269" t="s">
        <v>497</v>
      </c>
      <c r="F58" s="270" t="s">
        <v>257</v>
      </c>
      <c r="G58" s="644">
        <v>0</v>
      </c>
      <c r="H58" s="644">
        <v>20002333</v>
      </c>
      <c r="I58" s="644">
        <v>20002333</v>
      </c>
      <c r="J58" s="269" t="s">
        <v>481</v>
      </c>
      <c r="K58" s="272">
        <v>2.1000000000000001E-2</v>
      </c>
      <c r="L58" s="272">
        <v>2.1000000000000001E-2</v>
      </c>
    </row>
    <row r="59" spans="1:12">
      <c r="A59" s="19">
        <v>5</v>
      </c>
      <c r="B59" s="270" t="s">
        <v>480</v>
      </c>
      <c r="C59" s="269" t="s">
        <v>287</v>
      </c>
      <c r="D59" s="270" t="s">
        <v>362</v>
      </c>
      <c r="E59" s="269" t="s">
        <v>498</v>
      </c>
      <c r="F59" s="270" t="s">
        <v>257</v>
      </c>
      <c r="G59" s="644">
        <v>113765</v>
      </c>
      <c r="H59" s="644">
        <v>22000000</v>
      </c>
      <c r="I59" s="644">
        <v>22113765</v>
      </c>
      <c r="J59" s="269" t="s">
        <v>481</v>
      </c>
      <c r="K59" s="272">
        <v>1.9E-2</v>
      </c>
      <c r="L59" s="272">
        <v>1.9E-2</v>
      </c>
    </row>
    <row r="60" spans="1:12">
      <c r="A60" s="19">
        <v>7</v>
      </c>
      <c r="B60" s="270" t="s">
        <v>480</v>
      </c>
      <c r="C60" s="269" t="s">
        <v>287</v>
      </c>
      <c r="D60" s="270" t="s">
        <v>362</v>
      </c>
      <c r="E60" s="269" t="s">
        <v>499</v>
      </c>
      <c r="F60" s="270" t="s">
        <v>257</v>
      </c>
      <c r="G60" s="271">
        <v>1094044</v>
      </c>
      <c r="H60" s="271">
        <v>0</v>
      </c>
      <c r="I60" s="271">
        <v>1094044</v>
      </c>
      <c r="J60" s="269" t="s">
        <v>481</v>
      </c>
      <c r="K60" s="272">
        <v>9.7685809352384023E-2</v>
      </c>
      <c r="L60" s="272">
        <v>9.5299999999999996E-2</v>
      </c>
    </row>
    <row r="61" spans="1:12">
      <c r="A61" s="19">
        <v>8</v>
      </c>
      <c r="B61" s="270" t="s">
        <v>480</v>
      </c>
      <c r="C61" s="269" t="s">
        <v>287</v>
      </c>
      <c r="D61" s="270" t="s">
        <v>362</v>
      </c>
      <c r="E61" s="269" t="s">
        <v>500</v>
      </c>
      <c r="F61" s="270" t="s">
        <v>257</v>
      </c>
      <c r="G61" s="271">
        <v>131250</v>
      </c>
      <c r="H61" s="271">
        <v>25000000</v>
      </c>
      <c r="I61" s="271">
        <v>25131250</v>
      </c>
      <c r="J61" s="269" t="s">
        <v>481</v>
      </c>
      <c r="K61" s="272">
        <v>1.5396290650918854E-2</v>
      </c>
      <c r="L61" s="272">
        <v>1.4999999999999999E-2</v>
      </c>
    </row>
    <row r="62" spans="1:12">
      <c r="A62" s="19">
        <v>9</v>
      </c>
      <c r="B62" s="270" t="s">
        <v>480</v>
      </c>
      <c r="C62" s="269" t="s">
        <v>287</v>
      </c>
      <c r="D62" s="270" t="s">
        <v>362</v>
      </c>
      <c r="E62" s="269" t="s">
        <v>501</v>
      </c>
      <c r="F62" s="270" t="s">
        <v>257</v>
      </c>
      <c r="G62" s="271">
        <v>0</v>
      </c>
      <c r="H62" s="271">
        <v>523600</v>
      </c>
      <c r="I62" s="271">
        <v>523600</v>
      </c>
      <c r="J62" s="269" t="s">
        <v>481</v>
      </c>
      <c r="K62" s="272">
        <v>9.8008018152835774E-2</v>
      </c>
      <c r="L62" s="272">
        <v>9.5200000000000007E-2</v>
      </c>
    </row>
    <row r="63" spans="1:12" ht="12.6" customHeight="1">
      <c r="A63" s="19">
        <v>10</v>
      </c>
      <c r="B63" s="270" t="s">
        <v>480</v>
      </c>
      <c r="C63" s="269" t="s">
        <v>287</v>
      </c>
      <c r="D63" s="270" t="s">
        <v>362</v>
      </c>
      <c r="E63" s="269" t="s">
        <v>502</v>
      </c>
      <c r="F63" s="270" t="s">
        <v>257</v>
      </c>
      <c r="G63" s="271">
        <v>997333</v>
      </c>
      <c r="H63" s="271">
        <v>0</v>
      </c>
      <c r="I63" s="271">
        <v>997333</v>
      </c>
      <c r="J63" s="269" t="s">
        <v>495</v>
      </c>
      <c r="K63" s="272">
        <v>9.0881019198399304E-2</v>
      </c>
      <c r="L63" s="272">
        <v>8.7999999999999995E-2</v>
      </c>
    </row>
    <row r="64" spans="1:12">
      <c r="A64" s="19">
        <v>13</v>
      </c>
      <c r="B64" s="274" t="s">
        <v>247</v>
      </c>
      <c r="C64" s="273" t="s">
        <v>248</v>
      </c>
      <c r="D64" s="274" t="s">
        <v>362</v>
      </c>
      <c r="E64" s="273" t="s">
        <v>501</v>
      </c>
      <c r="F64" s="274" t="s">
        <v>257</v>
      </c>
      <c r="G64" s="275">
        <v>0</v>
      </c>
      <c r="H64" s="275">
        <v>109000</v>
      </c>
      <c r="I64" s="275">
        <v>109000</v>
      </c>
      <c r="J64" s="273" t="s">
        <v>495</v>
      </c>
      <c r="K64" s="276">
        <v>9.8099999999999993E-2</v>
      </c>
      <c r="L64" s="276">
        <v>9.8099999999999993E-2</v>
      </c>
    </row>
    <row r="65" spans="1:12" ht="12.6" thickBot="1">
      <c r="A65" s="19"/>
      <c r="B65" s="93" t="s">
        <v>260</v>
      </c>
      <c r="C65" s="94"/>
      <c r="D65" s="94"/>
      <c r="E65" s="94"/>
      <c r="F65" s="94"/>
      <c r="G65" s="192">
        <v>2476840</v>
      </c>
      <c r="H65" s="192">
        <v>104921769</v>
      </c>
      <c r="I65" s="192">
        <v>107398609</v>
      </c>
      <c r="J65" s="94"/>
      <c r="K65" s="94"/>
      <c r="L65" s="96"/>
    </row>
    <row r="66" spans="1:12"/>
    <row r="67" spans="1:12"/>
  </sheetData>
  <mergeCells count="40">
    <mergeCell ref="B51:L51"/>
    <mergeCell ref="B52:B54"/>
    <mergeCell ref="C52:C54"/>
    <mergeCell ref="D52:D54"/>
    <mergeCell ref="E52:E54"/>
    <mergeCell ref="F52:F54"/>
    <mergeCell ref="G52:I52"/>
    <mergeCell ref="J52:J54"/>
    <mergeCell ref="K52:K53"/>
    <mergeCell ref="L52:L53"/>
    <mergeCell ref="B35:L35"/>
    <mergeCell ref="B36:B38"/>
    <mergeCell ref="C36:C38"/>
    <mergeCell ref="D36:D38"/>
    <mergeCell ref="E36:E38"/>
    <mergeCell ref="F36:F38"/>
    <mergeCell ref="G36:I36"/>
    <mergeCell ref="J36:J38"/>
    <mergeCell ref="K36:K37"/>
    <mergeCell ref="L36:L37"/>
    <mergeCell ref="B18:L18"/>
    <mergeCell ref="B19:B21"/>
    <mergeCell ref="C19:C21"/>
    <mergeCell ref="D19:D21"/>
    <mergeCell ref="E19:E21"/>
    <mergeCell ref="F19:F21"/>
    <mergeCell ref="G19:I19"/>
    <mergeCell ref="J19:J21"/>
    <mergeCell ref="K19:K20"/>
    <mergeCell ref="L19:L20"/>
    <mergeCell ref="B4:L4"/>
    <mergeCell ref="B5:B7"/>
    <mergeCell ref="C5:C7"/>
    <mergeCell ref="D5:D7"/>
    <mergeCell ref="E5:E7"/>
    <mergeCell ref="F5:F7"/>
    <mergeCell ref="G5:I5"/>
    <mergeCell ref="J5:J7"/>
    <mergeCell ref="K5:K6"/>
    <mergeCell ref="L5:L6"/>
  </mergeCells>
  <pageMargins left="0.7" right="0.7" top="0.75" bottom="0.75" header="0.3" footer="0.3"/>
  <pageSetup orientation="portrait" horizont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tabColor theme="9" tint="-0.249977111117893"/>
  </sheetPr>
  <dimension ref="A1:U65"/>
  <sheetViews>
    <sheetView showGridLines="0" zoomScaleNormal="100" workbookViewId="0"/>
  </sheetViews>
  <sheetFormatPr baseColWidth="10" defaultColWidth="0" defaultRowHeight="12" zeroHeight="1" outlineLevelCol="1"/>
  <cols>
    <col min="1" max="1" width="11.5546875" style="10" bestFit="1" customWidth="1"/>
    <col min="2" max="2" width="11.5546875" style="10" customWidth="1"/>
    <col min="3" max="3" width="22" style="10" bestFit="1" customWidth="1"/>
    <col min="4" max="4" width="11.5546875" style="10" customWidth="1"/>
    <col min="5" max="5" width="15.5546875" style="10" customWidth="1"/>
    <col min="6" max="6" width="11.5546875" style="10" customWidth="1"/>
    <col min="7" max="8" width="12.5546875" style="10" bestFit="1" customWidth="1"/>
    <col min="9" max="9" width="11.5546875" style="10" hidden="1" customWidth="1"/>
    <col min="10" max="10" width="14.5546875" style="10" bestFit="1" customWidth="1"/>
    <col min="11" max="11" width="11.5546875" style="10" customWidth="1"/>
    <col min="12" max="13" width="11.5546875" style="10" bestFit="1" customWidth="1"/>
    <col min="14" max="14" width="9.6640625" style="10" customWidth="1" outlineLevel="1"/>
    <col min="15" max="15" width="12.5546875" style="10" customWidth="1" outlineLevel="1"/>
    <col min="16" max="16" width="12.44140625" style="10" customWidth="1" outlineLevel="1"/>
    <col min="17" max="19" width="11.5546875" style="10" customWidth="1" outlineLevel="1"/>
    <col min="20" max="20" width="12.44140625" style="10" customWidth="1" outlineLevel="1"/>
    <col min="21" max="21" width="11.5546875" style="10" customWidth="1"/>
    <col min="22" max="16384" width="11.5546875" style="10" hidden="1"/>
  </cols>
  <sheetData>
    <row r="1" spans="1:20"/>
    <row r="2" spans="1:20">
      <c r="A2" s="19"/>
      <c r="B2" s="88" t="str">
        <f>+'[1]N17.4 Préstamos CP'!B2</f>
        <v>Al 31 de diciembre de 2024</v>
      </c>
      <c r="C2" s="89"/>
      <c r="D2" s="19"/>
      <c r="E2" s="19"/>
      <c r="F2" s="19"/>
      <c r="G2" s="19"/>
      <c r="H2" s="19"/>
      <c r="I2" s="19"/>
      <c r="J2" s="19"/>
      <c r="K2" s="19"/>
      <c r="L2" s="19"/>
      <c r="M2" s="19"/>
      <c r="N2" s="19"/>
      <c r="O2" s="19"/>
      <c r="P2" s="19"/>
      <c r="Q2" s="19"/>
      <c r="R2" s="19"/>
      <c r="S2" s="19"/>
      <c r="T2" s="19"/>
    </row>
    <row r="3" spans="1:20" ht="12.6" thickBot="1">
      <c r="A3" s="19"/>
      <c r="B3" s="21"/>
      <c r="C3" s="19"/>
      <c r="D3" s="19"/>
      <c r="E3" s="19"/>
      <c r="F3" s="19"/>
      <c r="G3" s="19"/>
      <c r="H3" s="19"/>
      <c r="I3" s="19"/>
      <c r="J3" s="19"/>
      <c r="K3" s="19"/>
      <c r="L3" s="19"/>
      <c r="M3" s="19"/>
      <c r="N3" s="19"/>
      <c r="O3" s="19"/>
      <c r="P3" s="19"/>
      <c r="Q3" s="19"/>
      <c r="R3" s="19"/>
      <c r="S3" s="19"/>
      <c r="T3" s="19"/>
    </row>
    <row r="4" spans="1:20">
      <c r="A4" s="19"/>
      <c r="B4" s="976" t="s">
        <v>504</v>
      </c>
      <c r="C4" s="977"/>
      <c r="D4" s="977"/>
      <c r="E4" s="977"/>
      <c r="F4" s="977"/>
      <c r="G4" s="977"/>
      <c r="H4" s="977"/>
      <c r="I4" s="977"/>
      <c r="J4" s="977"/>
      <c r="K4" s="977"/>
      <c r="L4" s="977"/>
      <c r="M4" s="978"/>
      <c r="N4" s="19"/>
      <c r="O4" s="988" t="s">
        <v>356</v>
      </c>
      <c r="P4" s="989"/>
      <c r="Q4" s="989"/>
      <c r="R4" s="989"/>
      <c r="S4" s="989"/>
      <c r="T4" s="990"/>
    </row>
    <row r="5" spans="1:20">
      <c r="A5" s="19"/>
      <c r="B5" s="944" t="s">
        <v>488</v>
      </c>
      <c r="C5" s="944" t="s">
        <v>489</v>
      </c>
      <c r="D5" s="944" t="s">
        <v>490</v>
      </c>
      <c r="E5" s="944" t="s">
        <v>491</v>
      </c>
      <c r="F5" s="944" t="s">
        <v>492</v>
      </c>
      <c r="G5" s="979" t="s">
        <v>356</v>
      </c>
      <c r="H5" s="979"/>
      <c r="I5" s="979"/>
      <c r="J5" s="979"/>
      <c r="K5" s="944" t="s">
        <v>357</v>
      </c>
      <c r="L5" s="944" t="s">
        <v>493</v>
      </c>
      <c r="M5" s="944" t="s">
        <v>359</v>
      </c>
      <c r="N5" s="19"/>
      <c r="O5" s="991"/>
      <c r="P5" s="992"/>
      <c r="Q5" s="992"/>
      <c r="R5" s="992"/>
      <c r="S5" s="992"/>
      <c r="T5" s="993"/>
    </row>
    <row r="6" spans="1:20" ht="36">
      <c r="A6" s="19"/>
      <c r="B6" s="945"/>
      <c r="C6" s="945"/>
      <c r="D6" s="945"/>
      <c r="E6" s="945"/>
      <c r="F6" s="945"/>
      <c r="G6" s="90" t="s">
        <v>348</v>
      </c>
      <c r="H6" s="90" t="s">
        <v>349</v>
      </c>
      <c r="I6" s="90" t="s">
        <v>273</v>
      </c>
      <c r="J6" s="90" t="s">
        <v>260</v>
      </c>
      <c r="K6" s="945"/>
      <c r="L6" s="945"/>
      <c r="M6" s="945"/>
      <c r="N6" s="19"/>
      <c r="O6" s="819" t="s">
        <v>375</v>
      </c>
      <c r="P6" s="90" t="s">
        <v>376</v>
      </c>
      <c r="Q6" s="90" t="s">
        <v>505</v>
      </c>
      <c r="R6" s="90" t="s">
        <v>377</v>
      </c>
      <c r="S6" s="90" t="s">
        <v>273</v>
      </c>
      <c r="T6" s="820" t="s">
        <v>506</v>
      </c>
    </row>
    <row r="7" spans="1:20">
      <c r="A7" s="19"/>
      <c r="B7" s="946"/>
      <c r="C7" s="946"/>
      <c r="D7" s="946"/>
      <c r="E7" s="946"/>
      <c r="F7" s="946"/>
      <c r="G7" s="91" t="s">
        <v>88</v>
      </c>
      <c r="H7" s="91" t="s">
        <v>88</v>
      </c>
      <c r="I7" s="91" t="s">
        <v>88</v>
      </c>
      <c r="J7" s="91" t="s">
        <v>88</v>
      </c>
      <c r="K7" s="946"/>
      <c r="L7" s="97" t="s">
        <v>360</v>
      </c>
      <c r="M7" s="97" t="s">
        <v>360</v>
      </c>
      <c r="N7" s="19"/>
      <c r="O7" s="821" t="s">
        <v>88</v>
      </c>
      <c r="P7" s="91" t="s">
        <v>88</v>
      </c>
      <c r="Q7" s="91" t="s">
        <v>88</v>
      </c>
      <c r="R7" s="91" t="s">
        <v>88</v>
      </c>
      <c r="S7" s="91" t="s">
        <v>88</v>
      </c>
      <c r="T7" s="822" t="s">
        <v>88</v>
      </c>
    </row>
    <row r="8" spans="1:20">
      <c r="A8" s="19">
        <v>2</v>
      </c>
      <c r="B8" s="282" t="s">
        <v>480</v>
      </c>
      <c r="C8" s="281" t="s">
        <v>287</v>
      </c>
      <c r="D8" s="282" t="s">
        <v>362</v>
      </c>
      <c r="E8" s="281" t="s">
        <v>496</v>
      </c>
      <c r="F8" s="282" t="s">
        <v>257</v>
      </c>
      <c r="G8" s="283">
        <v>19268982</v>
      </c>
      <c r="H8" s="283">
        <v>0</v>
      </c>
      <c r="I8" s="283">
        <v>0</v>
      </c>
      <c r="J8" s="283">
        <f t="shared" ref="J8:J13" si="0">+G8+H8+I8</f>
        <v>19268982</v>
      </c>
      <c r="K8" s="281" t="s">
        <v>481</v>
      </c>
      <c r="L8" s="284">
        <v>6.4291841235596572E-2</v>
      </c>
      <c r="M8" s="284">
        <v>6.3199999999999992E-2</v>
      </c>
      <c r="N8" s="113"/>
      <c r="O8" s="823">
        <v>19268982</v>
      </c>
      <c r="P8" s="179">
        <v>0</v>
      </c>
      <c r="Q8" s="179">
        <v>0</v>
      </c>
      <c r="R8" s="179">
        <v>0</v>
      </c>
      <c r="S8" s="102">
        <v>0</v>
      </c>
      <c r="T8" s="824">
        <f>+SUM(O8:S8)</f>
        <v>19268982</v>
      </c>
    </row>
    <row r="9" spans="1:20" hidden="1">
      <c r="A9" s="19">
        <v>4</v>
      </c>
      <c r="B9" s="282" t="s">
        <v>480</v>
      </c>
      <c r="C9" s="281" t="s">
        <v>287</v>
      </c>
      <c r="D9" s="282" t="s">
        <v>362</v>
      </c>
      <c r="E9" s="281" t="s">
        <v>499</v>
      </c>
      <c r="F9" s="282" t="s">
        <v>257</v>
      </c>
      <c r="G9" s="283">
        <v>0</v>
      </c>
      <c r="H9" s="283">
        <v>0</v>
      </c>
      <c r="I9" s="283">
        <v>0</v>
      </c>
      <c r="J9" s="283">
        <f t="shared" si="0"/>
        <v>0</v>
      </c>
      <c r="K9" s="281" t="s">
        <v>481</v>
      </c>
      <c r="L9" s="284">
        <v>6.1789555996478285E-2</v>
      </c>
      <c r="M9" s="284">
        <v>6.0600000000000001E-2</v>
      </c>
      <c r="N9" s="113"/>
      <c r="O9" s="823">
        <v>0</v>
      </c>
      <c r="P9" s="179">
        <v>0</v>
      </c>
      <c r="Q9" s="179">
        <v>0</v>
      </c>
      <c r="R9" s="179">
        <v>0</v>
      </c>
      <c r="S9" s="102">
        <v>0</v>
      </c>
      <c r="T9" s="824">
        <f t="shared" ref="T9:T13" si="1">+SUM(O9:S9)</f>
        <v>0</v>
      </c>
    </row>
    <row r="10" spans="1:20">
      <c r="A10" s="19">
        <v>5</v>
      </c>
      <c r="B10" s="282" t="s">
        <v>480</v>
      </c>
      <c r="C10" s="281" t="s">
        <v>287</v>
      </c>
      <c r="D10" s="282" t="s">
        <v>362</v>
      </c>
      <c r="E10" s="281" t="s">
        <v>501</v>
      </c>
      <c r="F10" s="282" t="s">
        <v>257</v>
      </c>
      <c r="G10" s="283">
        <v>0</v>
      </c>
      <c r="H10" s="283">
        <v>0</v>
      </c>
      <c r="I10" s="283">
        <v>0</v>
      </c>
      <c r="J10" s="283">
        <f t="shared" si="0"/>
        <v>0</v>
      </c>
      <c r="K10" s="281" t="s">
        <v>481</v>
      </c>
      <c r="L10" s="284">
        <v>5.9769414939137899E-2</v>
      </c>
      <c r="M10" s="284">
        <v>5.8299999999999998E-2</v>
      </c>
      <c r="N10" s="113"/>
      <c r="O10" s="823">
        <v>0</v>
      </c>
      <c r="P10" s="179">
        <v>0</v>
      </c>
      <c r="Q10" s="179">
        <v>0</v>
      </c>
      <c r="R10" s="179">
        <v>0</v>
      </c>
      <c r="S10" s="102">
        <v>0</v>
      </c>
      <c r="T10" s="824">
        <f t="shared" si="1"/>
        <v>0</v>
      </c>
    </row>
    <row r="11" spans="1:20">
      <c r="A11" s="19">
        <f>+A10+1</f>
        <v>6</v>
      </c>
      <c r="B11" s="282" t="s">
        <v>480</v>
      </c>
      <c r="C11" s="281" t="s">
        <v>287</v>
      </c>
      <c r="D11" s="282" t="s">
        <v>362</v>
      </c>
      <c r="E11" s="281" t="s">
        <v>502</v>
      </c>
      <c r="F11" s="282" t="s">
        <v>257</v>
      </c>
      <c r="G11" s="283">
        <v>29920000</v>
      </c>
      <c r="H11" s="283">
        <v>0</v>
      </c>
      <c r="I11" s="283">
        <v>0</v>
      </c>
      <c r="J11" s="283">
        <f t="shared" si="0"/>
        <v>29920000</v>
      </c>
      <c r="K11" s="281" t="s">
        <v>495</v>
      </c>
      <c r="L11" s="284">
        <v>9.047453793830007E-2</v>
      </c>
      <c r="M11" s="284">
        <v>8.7999999999999995E-2</v>
      </c>
      <c r="N11" s="113"/>
      <c r="O11" s="823">
        <v>0</v>
      </c>
      <c r="P11" s="179">
        <v>29920000</v>
      </c>
      <c r="Q11" s="179">
        <v>0</v>
      </c>
      <c r="R11" s="179">
        <v>0</v>
      </c>
      <c r="S11" s="102">
        <v>0</v>
      </c>
      <c r="T11" s="824">
        <f t="shared" si="1"/>
        <v>29920000</v>
      </c>
    </row>
    <row r="12" spans="1:20">
      <c r="A12" s="19">
        <f t="shared" ref="A12" si="2">+A11+1</f>
        <v>7</v>
      </c>
      <c r="B12" s="282" t="s">
        <v>480</v>
      </c>
      <c r="C12" s="281" t="s">
        <v>287</v>
      </c>
      <c r="D12" s="282" t="s">
        <v>362</v>
      </c>
      <c r="E12" s="281" t="s">
        <v>850</v>
      </c>
      <c r="F12" s="282" t="s">
        <v>257</v>
      </c>
      <c r="G12" s="283">
        <v>0</v>
      </c>
      <c r="H12" s="283">
        <v>29733225</v>
      </c>
      <c r="I12" s="283">
        <v>0</v>
      </c>
      <c r="J12" s="283">
        <f t="shared" si="0"/>
        <v>29733225</v>
      </c>
      <c r="K12" s="281" t="s">
        <v>495</v>
      </c>
      <c r="L12" s="284">
        <v>7.7088835044103465E-2</v>
      </c>
      <c r="M12" s="284">
        <v>6.2600000000000003E-2</v>
      </c>
      <c r="N12" s="113"/>
      <c r="O12" s="823">
        <v>0</v>
      </c>
      <c r="P12" s="179">
        <v>0</v>
      </c>
      <c r="Q12" s="179">
        <v>0</v>
      </c>
      <c r="R12" s="179">
        <v>29733225</v>
      </c>
      <c r="S12" s="102">
        <v>0</v>
      </c>
      <c r="T12" s="824">
        <f t="shared" si="1"/>
        <v>29733225</v>
      </c>
    </row>
    <row r="13" spans="1:20">
      <c r="A13" s="19">
        <v>8</v>
      </c>
      <c r="B13" s="286" t="s">
        <v>247</v>
      </c>
      <c r="C13" s="285" t="s">
        <v>248</v>
      </c>
      <c r="D13" s="286" t="s">
        <v>362</v>
      </c>
      <c r="E13" s="285" t="s">
        <v>501</v>
      </c>
      <c r="F13" s="286" t="s">
        <v>257</v>
      </c>
      <c r="G13" s="287">
        <v>10000000</v>
      </c>
      <c r="H13" s="287">
        <v>0</v>
      </c>
      <c r="I13" s="287">
        <v>0</v>
      </c>
      <c r="J13" s="287">
        <f t="shared" si="0"/>
        <v>10000000</v>
      </c>
      <c r="K13" s="285" t="s">
        <v>495</v>
      </c>
      <c r="L13" s="288">
        <v>6.6299999999999998E-2</v>
      </c>
      <c r="M13" s="288">
        <v>6.6299999999999998E-2</v>
      </c>
      <c r="N13" s="113"/>
      <c r="O13" s="823">
        <v>10000000</v>
      </c>
      <c r="P13" s="179">
        <v>0</v>
      </c>
      <c r="Q13" s="179">
        <v>0</v>
      </c>
      <c r="R13" s="179">
        <v>0</v>
      </c>
      <c r="S13" s="102">
        <v>0</v>
      </c>
      <c r="T13" s="824">
        <f t="shared" si="1"/>
        <v>10000000</v>
      </c>
    </row>
    <row r="14" spans="1:20" ht="12.6" thickBot="1">
      <c r="A14" s="19"/>
      <c r="B14" s="448" t="s">
        <v>260</v>
      </c>
      <c r="C14" s="448"/>
      <c r="D14" s="448"/>
      <c r="E14" s="448"/>
      <c r="F14" s="448"/>
      <c r="G14" s="449">
        <f>SUM(G8:G13)</f>
        <v>59188982</v>
      </c>
      <c r="H14" s="449">
        <f>SUM(H8:H13)</f>
        <v>29733225</v>
      </c>
      <c r="I14" s="449">
        <f>SUM(I8:I13)</f>
        <v>0</v>
      </c>
      <c r="J14" s="449">
        <f>SUM(J8:J13)</f>
        <v>88922207</v>
      </c>
      <c r="K14" s="448"/>
      <c r="L14" s="450"/>
      <c r="M14" s="450"/>
      <c r="N14" s="19"/>
      <c r="O14" s="825">
        <f t="shared" ref="O14:T14" si="3">SUM(O8:O13)</f>
        <v>29268982</v>
      </c>
      <c r="P14" s="826">
        <f t="shared" si="3"/>
        <v>29920000</v>
      </c>
      <c r="Q14" s="826">
        <f t="shared" si="3"/>
        <v>0</v>
      </c>
      <c r="R14" s="826">
        <f t="shared" si="3"/>
        <v>29733225</v>
      </c>
      <c r="S14" s="826">
        <f t="shared" si="3"/>
        <v>0</v>
      </c>
      <c r="T14" s="827">
        <f t="shared" si="3"/>
        <v>88922207</v>
      </c>
    </row>
    <row r="15" spans="1:20" ht="12.6" thickBot="1">
      <c r="A15" s="19"/>
      <c r="B15" s="19"/>
      <c r="C15" s="19"/>
      <c r="D15" s="19"/>
      <c r="E15" s="19"/>
      <c r="F15" s="19"/>
      <c r="G15" s="19"/>
      <c r="H15" s="19"/>
      <c r="I15" s="19"/>
      <c r="J15" s="19"/>
      <c r="K15" s="19"/>
      <c r="L15" s="19"/>
      <c r="M15" s="19"/>
      <c r="N15" s="19"/>
      <c r="O15" s="19"/>
      <c r="P15" s="19"/>
      <c r="Q15" s="19"/>
      <c r="R15" s="19"/>
      <c r="S15" s="19"/>
      <c r="T15" s="19"/>
    </row>
    <row r="16" spans="1:20">
      <c r="A16" s="19"/>
      <c r="B16" s="976" t="s">
        <v>507</v>
      </c>
      <c r="C16" s="977"/>
      <c r="D16" s="977"/>
      <c r="E16" s="977"/>
      <c r="F16" s="977"/>
      <c r="G16" s="977"/>
      <c r="H16" s="977"/>
      <c r="I16" s="977"/>
      <c r="J16" s="977"/>
      <c r="K16" s="977"/>
      <c r="L16" s="977"/>
      <c r="M16" s="978"/>
      <c r="N16" s="19"/>
      <c r="O16" s="988" t="s">
        <v>356</v>
      </c>
      <c r="P16" s="989"/>
      <c r="Q16" s="989"/>
      <c r="R16" s="989"/>
      <c r="S16" s="989"/>
      <c r="T16" s="990"/>
    </row>
    <row r="17" spans="1:20">
      <c r="A17" s="19"/>
      <c r="B17" s="944" t="s">
        <v>488</v>
      </c>
      <c r="C17" s="944" t="s">
        <v>489</v>
      </c>
      <c r="D17" s="944" t="s">
        <v>490</v>
      </c>
      <c r="E17" s="944" t="s">
        <v>491</v>
      </c>
      <c r="F17" s="944" t="s">
        <v>492</v>
      </c>
      <c r="G17" s="979" t="s">
        <v>356</v>
      </c>
      <c r="H17" s="979"/>
      <c r="I17" s="979"/>
      <c r="J17" s="979"/>
      <c r="K17" s="944" t="s">
        <v>357</v>
      </c>
      <c r="L17" s="944" t="s">
        <v>493</v>
      </c>
      <c r="M17" s="944" t="s">
        <v>359</v>
      </c>
      <c r="N17" s="19"/>
      <c r="O17" s="991"/>
      <c r="P17" s="992"/>
      <c r="Q17" s="992"/>
      <c r="R17" s="992"/>
      <c r="S17" s="992"/>
      <c r="T17" s="993"/>
    </row>
    <row r="18" spans="1:20" ht="36">
      <c r="A18" s="19"/>
      <c r="B18" s="945"/>
      <c r="C18" s="945"/>
      <c r="D18" s="945"/>
      <c r="E18" s="945"/>
      <c r="F18" s="945"/>
      <c r="G18" s="90" t="s">
        <v>348</v>
      </c>
      <c r="H18" s="90" t="s">
        <v>349</v>
      </c>
      <c r="I18" s="90" t="s">
        <v>273</v>
      </c>
      <c r="J18" s="90" t="s">
        <v>260</v>
      </c>
      <c r="K18" s="945"/>
      <c r="L18" s="945"/>
      <c r="M18" s="945"/>
      <c r="N18" s="19"/>
      <c r="O18" s="819" t="s">
        <v>375</v>
      </c>
      <c r="P18" s="90" t="s">
        <v>376</v>
      </c>
      <c r="Q18" s="90" t="s">
        <v>505</v>
      </c>
      <c r="R18" s="90" t="s">
        <v>377</v>
      </c>
      <c r="S18" s="90" t="s">
        <v>273</v>
      </c>
      <c r="T18" s="820" t="s">
        <v>506</v>
      </c>
    </row>
    <row r="19" spans="1:20">
      <c r="A19" s="19"/>
      <c r="B19" s="946"/>
      <c r="C19" s="946"/>
      <c r="D19" s="946"/>
      <c r="E19" s="946"/>
      <c r="F19" s="946"/>
      <c r="G19" s="91" t="s">
        <v>88</v>
      </c>
      <c r="H19" s="91" t="s">
        <v>88</v>
      </c>
      <c r="I19" s="91" t="s">
        <v>88</v>
      </c>
      <c r="J19" s="91" t="s">
        <v>88</v>
      </c>
      <c r="K19" s="946"/>
      <c r="L19" s="97" t="s">
        <v>360</v>
      </c>
      <c r="M19" s="97" t="s">
        <v>360</v>
      </c>
      <c r="N19" s="19"/>
      <c r="O19" s="821" t="s">
        <v>88</v>
      </c>
      <c r="P19" s="91" t="s">
        <v>88</v>
      </c>
      <c r="Q19" s="91" t="s">
        <v>88</v>
      </c>
      <c r="R19" s="91" t="s">
        <v>88</v>
      </c>
      <c r="S19" s="91" t="s">
        <v>88</v>
      </c>
      <c r="T19" s="822" t="s">
        <v>88</v>
      </c>
    </row>
    <row r="20" spans="1:20">
      <c r="A20" s="19">
        <v>2</v>
      </c>
      <c r="B20" s="282" t="s">
        <v>480</v>
      </c>
      <c r="C20" s="281" t="s">
        <v>287</v>
      </c>
      <c r="D20" s="282" t="s">
        <v>362</v>
      </c>
      <c r="E20" s="281" t="s">
        <v>496</v>
      </c>
      <c r="F20" s="282" t="s">
        <v>257</v>
      </c>
      <c r="G20" s="283">
        <v>19270304</v>
      </c>
      <c r="H20" s="283">
        <v>0</v>
      </c>
      <c r="I20" s="283">
        <v>0</v>
      </c>
      <c r="J20" s="283">
        <f t="shared" ref="J20:J25" si="4">+G20+H20+I20</f>
        <v>19270304</v>
      </c>
      <c r="K20" s="281" t="s">
        <v>481</v>
      </c>
      <c r="L20" s="284">
        <v>6.4291841235596572E-2</v>
      </c>
      <c r="M20" s="284">
        <v>6.3199999999999992E-2</v>
      </c>
      <c r="N20" s="178"/>
      <c r="O20" s="823">
        <v>19270304</v>
      </c>
      <c r="P20" s="179">
        <v>0</v>
      </c>
      <c r="Q20" s="179">
        <v>0</v>
      </c>
      <c r="R20" s="179">
        <v>0</v>
      </c>
      <c r="S20" s="102">
        <v>0</v>
      </c>
      <c r="T20" s="824">
        <f>+SUM(O20:S20)</f>
        <v>19270304</v>
      </c>
    </row>
    <row r="21" spans="1:20" hidden="1">
      <c r="A21" s="19">
        <v>4</v>
      </c>
      <c r="B21" s="282" t="s">
        <v>480</v>
      </c>
      <c r="C21" s="281" t="s">
        <v>287</v>
      </c>
      <c r="D21" s="282" t="s">
        <v>362</v>
      </c>
      <c r="E21" s="281" t="s">
        <v>499</v>
      </c>
      <c r="F21" s="282" t="s">
        <v>257</v>
      </c>
      <c r="G21" s="283">
        <v>0</v>
      </c>
      <c r="H21" s="283">
        <v>0</v>
      </c>
      <c r="I21" s="283">
        <v>0</v>
      </c>
      <c r="J21" s="283">
        <f t="shared" si="4"/>
        <v>0</v>
      </c>
      <c r="K21" s="281" t="s">
        <v>481</v>
      </c>
      <c r="L21" s="284">
        <v>6.1789555996478285E-2</v>
      </c>
      <c r="M21" s="284">
        <v>6.0600000000000001E-2</v>
      </c>
      <c r="N21" s="178"/>
      <c r="O21" s="823">
        <v>0</v>
      </c>
      <c r="P21" s="179">
        <v>0</v>
      </c>
      <c r="Q21" s="179">
        <v>0</v>
      </c>
      <c r="R21" s="179">
        <v>0</v>
      </c>
      <c r="S21" s="102">
        <v>0</v>
      </c>
      <c r="T21" s="824">
        <f t="shared" ref="T21:T25" si="5">+SUM(O21:S21)</f>
        <v>0</v>
      </c>
    </row>
    <row r="22" spans="1:20">
      <c r="A22" s="19">
        <v>5</v>
      </c>
      <c r="B22" s="282" t="s">
        <v>480</v>
      </c>
      <c r="C22" s="281" t="s">
        <v>287</v>
      </c>
      <c r="D22" s="282" t="s">
        <v>362</v>
      </c>
      <c r="E22" s="281" t="s">
        <v>501</v>
      </c>
      <c r="F22" s="282" t="s">
        <v>257</v>
      </c>
      <c r="G22" s="283">
        <v>0</v>
      </c>
      <c r="H22" s="283">
        <v>0</v>
      </c>
      <c r="I22" s="283">
        <v>0</v>
      </c>
      <c r="J22" s="283">
        <f t="shared" si="4"/>
        <v>0</v>
      </c>
      <c r="K22" s="281" t="s">
        <v>481</v>
      </c>
      <c r="L22" s="284">
        <v>5.9769414939137899E-2</v>
      </c>
      <c r="M22" s="284">
        <v>5.8299999999999998E-2</v>
      </c>
      <c r="N22" s="178"/>
      <c r="O22" s="823">
        <v>0</v>
      </c>
      <c r="P22" s="179">
        <v>0</v>
      </c>
      <c r="Q22" s="179">
        <v>0</v>
      </c>
      <c r="R22" s="179">
        <v>0</v>
      </c>
      <c r="S22" s="102">
        <v>0</v>
      </c>
      <c r="T22" s="824">
        <f t="shared" si="5"/>
        <v>0</v>
      </c>
    </row>
    <row r="23" spans="1:20">
      <c r="A23" s="19">
        <v>6</v>
      </c>
      <c r="B23" s="282" t="s">
        <v>480</v>
      </c>
      <c r="C23" s="281" t="s">
        <v>287</v>
      </c>
      <c r="D23" s="282" t="s">
        <v>362</v>
      </c>
      <c r="E23" s="281" t="s">
        <v>502</v>
      </c>
      <c r="F23" s="282" t="s">
        <v>257</v>
      </c>
      <c r="G23" s="283">
        <v>30000000</v>
      </c>
      <c r="H23" s="283">
        <v>0</v>
      </c>
      <c r="I23" s="283">
        <v>0</v>
      </c>
      <c r="J23" s="283">
        <f t="shared" si="4"/>
        <v>30000000</v>
      </c>
      <c r="K23" s="281" t="s">
        <v>495</v>
      </c>
      <c r="L23" s="284">
        <v>9.047453793830007E-2</v>
      </c>
      <c r="M23" s="284">
        <v>8.7999999999999995E-2</v>
      </c>
      <c r="N23" s="178"/>
      <c r="O23" s="823">
        <v>0</v>
      </c>
      <c r="P23" s="179">
        <v>30000000</v>
      </c>
      <c r="Q23" s="179">
        <v>0</v>
      </c>
      <c r="R23" s="179">
        <v>0</v>
      </c>
      <c r="S23" s="102">
        <v>0</v>
      </c>
      <c r="T23" s="824">
        <f t="shared" si="5"/>
        <v>30000000</v>
      </c>
    </row>
    <row r="24" spans="1:20">
      <c r="A24" s="19">
        <v>7</v>
      </c>
      <c r="B24" s="282" t="s">
        <v>480</v>
      </c>
      <c r="C24" s="281" t="s">
        <v>287</v>
      </c>
      <c r="D24" s="282" t="s">
        <v>362</v>
      </c>
      <c r="E24" s="281" t="s">
        <v>850</v>
      </c>
      <c r="F24" s="282" t="s">
        <v>257</v>
      </c>
      <c r="G24" s="283">
        <v>0</v>
      </c>
      <c r="H24" s="283">
        <v>30000000</v>
      </c>
      <c r="I24" s="283">
        <v>0</v>
      </c>
      <c r="J24" s="283">
        <f t="shared" si="4"/>
        <v>30000000</v>
      </c>
      <c r="K24" s="281" t="s">
        <v>495</v>
      </c>
      <c r="L24" s="284">
        <v>7.7088835044103465E-2</v>
      </c>
      <c r="M24" s="284">
        <v>6.2600000000000003E-2</v>
      </c>
      <c r="N24" s="178"/>
      <c r="O24" s="823">
        <v>0</v>
      </c>
      <c r="P24" s="179">
        <v>0</v>
      </c>
      <c r="Q24" s="179">
        <v>0</v>
      </c>
      <c r="R24" s="179">
        <v>30000000</v>
      </c>
      <c r="S24" s="102">
        <v>0</v>
      </c>
      <c r="T24" s="824">
        <f t="shared" si="5"/>
        <v>30000000</v>
      </c>
    </row>
    <row r="25" spans="1:20">
      <c r="A25" s="19">
        <v>8</v>
      </c>
      <c r="B25" s="286" t="s">
        <v>247</v>
      </c>
      <c r="C25" s="285" t="s">
        <v>248</v>
      </c>
      <c r="D25" s="286" t="s">
        <v>362</v>
      </c>
      <c r="E25" s="285" t="s">
        <v>501</v>
      </c>
      <c r="F25" s="286" t="s">
        <v>257</v>
      </c>
      <c r="G25" s="287">
        <v>10000000</v>
      </c>
      <c r="H25" s="287">
        <v>0</v>
      </c>
      <c r="I25" s="287">
        <v>0</v>
      </c>
      <c r="J25" s="287">
        <f t="shared" si="4"/>
        <v>10000000</v>
      </c>
      <c r="K25" s="285" t="s">
        <v>495</v>
      </c>
      <c r="L25" s="288">
        <v>6.6299999999999998E-2</v>
      </c>
      <c r="M25" s="288">
        <v>6.6299999999999998E-2</v>
      </c>
      <c r="N25" s="178"/>
      <c r="O25" s="823">
        <v>10000000</v>
      </c>
      <c r="P25" s="179">
        <v>0</v>
      </c>
      <c r="Q25" s="179">
        <v>0</v>
      </c>
      <c r="R25" s="179">
        <v>0</v>
      </c>
      <c r="S25" s="102">
        <v>0</v>
      </c>
      <c r="T25" s="824">
        <f t="shared" si="5"/>
        <v>10000000</v>
      </c>
    </row>
    <row r="26" spans="1:20" ht="12.6" thickBot="1">
      <c r="A26" s="19"/>
      <c r="B26" s="448" t="s">
        <v>260</v>
      </c>
      <c r="C26" s="448"/>
      <c r="D26" s="448"/>
      <c r="E26" s="448"/>
      <c r="F26" s="448"/>
      <c r="G26" s="449">
        <f>SUM(G20:G25)</f>
        <v>59270304</v>
      </c>
      <c r="H26" s="449">
        <f>SUM(H20:H25)</f>
        <v>30000000</v>
      </c>
      <c r="I26" s="449">
        <f>SUM(I20:I25)</f>
        <v>0</v>
      </c>
      <c r="J26" s="449">
        <f>SUM(J20:J25)</f>
        <v>89270304</v>
      </c>
      <c r="K26" s="448"/>
      <c r="L26" s="450"/>
      <c r="M26" s="450"/>
      <c r="N26" s="19"/>
      <c r="O26" s="825">
        <f t="shared" ref="O26:T26" si="6">SUM(O20:O25)</f>
        <v>29270304</v>
      </c>
      <c r="P26" s="826">
        <f t="shared" si="6"/>
        <v>30000000</v>
      </c>
      <c r="Q26" s="826">
        <f t="shared" si="6"/>
        <v>0</v>
      </c>
      <c r="R26" s="826">
        <f t="shared" si="6"/>
        <v>30000000</v>
      </c>
      <c r="S26" s="826">
        <f t="shared" si="6"/>
        <v>0</v>
      </c>
      <c r="T26" s="827">
        <f t="shared" si="6"/>
        <v>89270304</v>
      </c>
    </row>
    <row r="27" spans="1:20">
      <c r="A27" s="19"/>
      <c r="B27" s="19"/>
      <c r="C27" s="19"/>
      <c r="D27" s="19"/>
      <c r="E27" s="19"/>
      <c r="F27" s="19"/>
      <c r="G27" s="19"/>
      <c r="H27" s="19"/>
      <c r="I27" s="19"/>
      <c r="J27" s="19"/>
      <c r="K27" s="19"/>
      <c r="L27" s="19"/>
      <c r="M27" s="19"/>
      <c r="N27" s="19"/>
      <c r="O27" s="19"/>
      <c r="P27" s="19"/>
      <c r="Q27" s="19"/>
      <c r="R27" s="19"/>
      <c r="S27" s="19"/>
      <c r="T27" s="19"/>
    </row>
    <row r="28" spans="1:20">
      <c r="A28" s="19"/>
      <c r="B28" s="19"/>
      <c r="C28" s="19"/>
      <c r="D28" s="19"/>
      <c r="E28" s="19"/>
      <c r="F28" s="19"/>
      <c r="G28" s="19"/>
      <c r="H28" s="19"/>
      <c r="I28" s="113"/>
      <c r="J28" s="19"/>
      <c r="K28" s="19"/>
      <c r="L28" s="19"/>
      <c r="M28" s="19"/>
      <c r="N28" s="19"/>
      <c r="O28" s="19"/>
      <c r="P28" s="19"/>
      <c r="Q28" s="19"/>
      <c r="R28" s="19"/>
      <c r="S28" s="19"/>
      <c r="T28" s="19"/>
    </row>
    <row r="29" spans="1:20">
      <c r="A29" s="19"/>
      <c r="B29" s="88" t="str">
        <f>+'[1]N17.4 Préstamos CP'!B33</f>
        <v>Al 31 de diciembre de 2023</v>
      </c>
      <c r="C29" s="19"/>
      <c r="D29" s="19"/>
      <c r="E29" s="19"/>
      <c r="F29" s="19"/>
      <c r="G29" s="19"/>
      <c r="H29" s="19"/>
      <c r="I29" s="19"/>
      <c r="J29" s="19"/>
      <c r="K29" s="19"/>
      <c r="L29" s="19"/>
      <c r="M29" s="19"/>
      <c r="N29" s="19"/>
      <c r="O29" s="19"/>
      <c r="P29" s="19"/>
      <c r="Q29" s="19"/>
      <c r="R29" s="19"/>
      <c r="S29" s="19"/>
      <c r="T29" s="19"/>
    </row>
    <row r="30" spans="1:20" ht="12.6" thickBot="1">
      <c r="A30" s="19"/>
      <c r="B30" s="21"/>
      <c r="C30" s="19"/>
      <c r="D30" s="19"/>
      <c r="E30" s="19"/>
      <c r="F30" s="19"/>
      <c r="G30" s="19"/>
      <c r="H30" s="19"/>
      <c r="I30" s="19"/>
      <c r="J30" s="19"/>
      <c r="K30" s="19"/>
      <c r="L30" s="19"/>
      <c r="M30" s="19"/>
      <c r="N30" s="19"/>
      <c r="O30" s="19"/>
      <c r="P30" s="19"/>
      <c r="Q30" s="19"/>
      <c r="R30" s="19"/>
      <c r="S30" s="19"/>
      <c r="T30" s="19"/>
    </row>
    <row r="31" spans="1:20">
      <c r="A31" s="19"/>
      <c r="B31" s="980" t="s">
        <v>504</v>
      </c>
      <c r="C31" s="981"/>
      <c r="D31" s="981"/>
      <c r="E31" s="981"/>
      <c r="F31" s="981"/>
      <c r="G31" s="981"/>
      <c r="H31" s="981"/>
      <c r="I31" s="981"/>
      <c r="J31" s="981"/>
      <c r="K31" s="981"/>
      <c r="L31" s="981"/>
      <c r="M31" s="982"/>
      <c r="N31" s="19"/>
      <c r="O31" s="988" t="s">
        <v>356</v>
      </c>
      <c r="P31" s="989"/>
      <c r="Q31" s="989"/>
      <c r="R31" s="989"/>
      <c r="S31" s="989"/>
      <c r="T31" s="990"/>
    </row>
    <row r="32" spans="1:20">
      <c r="A32" s="19"/>
      <c r="B32" s="983" t="s">
        <v>488</v>
      </c>
      <c r="C32" s="944" t="s">
        <v>489</v>
      </c>
      <c r="D32" s="944" t="s">
        <v>490</v>
      </c>
      <c r="E32" s="944" t="s">
        <v>491</v>
      </c>
      <c r="F32" s="944" t="s">
        <v>492</v>
      </c>
      <c r="G32" s="979" t="s">
        <v>356</v>
      </c>
      <c r="H32" s="979"/>
      <c r="I32" s="979"/>
      <c r="J32" s="979"/>
      <c r="K32" s="944" t="s">
        <v>357</v>
      </c>
      <c r="L32" s="944" t="s">
        <v>493</v>
      </c>
      <c r="M32" s="985" t="s">
        <v>359</v>
      </c>
      <c r="N32" s="19"/>
      <c r="O32" s="991"/>
      <c r="P32" s="992"/>
      <c r="Q32" s="992"/>
      <c r="R32" s="992"/>
      <c r="S32" s="992"/>
      <c r="T32" s="993"/>
    </row>
    <row r="33" spans="1:20" ht="36">
      <c r="A33" s="19"/>
      <c r="B33" s="984"/>
      <c r="C33" s="945"/>
      <c r="D33" s="945"/>
      <c r="E33" s="945"/>
      <c r="F33" s="945"/>
      <c r="G33" s="90" t="s">
        <v>348</v>
      </c>
      <c r="H33" s="90" t="s">
        <v>349</v>
      </c>
      <c r="I33" s="90" t="s">
        <v>273</v>
      </c>
      <c r="J33" s="90" t="s">
        <v>260</v>
      </c>
      <c r="K33" s="945"/>
      <c r="L33" s="945"/>
      <c r="M33" s="986"/>
      <c r="N33" s="19"/>
      <c r="O33" s="819" t="s">
        <v>375</v>
      </c>
      <c r="P33" s="90" t="s">
        <v>376</v>
      </c>
      <c r="Q33" s="90" t="s">
        <v>505</v>
      </c>
      <c r="R33" s="90" t="s">
        <v>377</v>
      </c>
      <c r="S33" s="90" t="s">
        <v>273</v>
      </c>
      <c r="T33" s="820" t="s">
        <v>506</v>
      </c>
    </row>
    <row r="34" spans="1:20">
      <c r="A34" s="19"/>
      <c r="B34" s="987"/>
      <c r="C34" s="946"/>
      <c r="D34" s="946"/>
      <c r="E34" s="946"/>
      <c r="F34" s="946"/>
      <c r="G34" s="91" t="s">
        <v>88</v>
      </c>
      <c r="H34" s="91" t="s">
        <v>88</v>
      </c>
      <c r="I34" s="91" t="s">
        <v>88</v>
      </c>
      <c r="J34" s="91" t="s">
        <v>88</v>
      </c>
      <c r="K34" s="946"/>
      <c r="L34" s="91" t="s">
        <v>360</v>
      </c>
      <c r="M34" s="92" t="s">
        <v>360</v>
      </c>
      <c r="N34" s="19"/>
      <c r="O34" s="821" t="s">
        <v>88</v>
      </c>
      <c r="P34" s="91" t="s">
        <v>88</v>
      </c>
      <c r="Q34" s="91" t="s">
        <v>88</v>
      </c>
      <c r="R34" s="91" t="s">
        <v>88</v>
      </c>
      <c r="S34" s="91" t="s">
        <v>88</v>
      </c>
      <c r="T34" s="822" t="s">
        <v>88</v>
      </c>
    </row>
    <row r="35" spans="1:20">
      <c r="A35" s="19">
        <v>1</v>
      </c>
      <c r="B35" s="541" t="s">
        <v>480</v>
      </c>
      <c r="C35" s="277" t="s">
        <v>287</v>
      </c>
      <c r="D35" s="278" t="s">
        <v>362</v>
      </c>
      <c r="E35" s="277" t="s">
        <v>494</v>
      </c>
      <c r="F35" s="278" t="s">
        <v>257</v>
      </c>
      <c r="G35" s="289">
        <v>4424891</v>
      </c>
      <c r="H35" s="289">
        <v>0</v>
      </c>
      <c r="I35" s="289">
        <v>0</v>
      </c>
      <c r="J35" s="542">
        <v>4424891</v>
      </c>
      <c r="K35" s="277" t="s">
        <v>495</v>
      </c>
      <c r="L35" s="543">
        <v>8.8300000000000003E-2</v>
      </c>
      <c r="M35" s="544">
        <v>8.8300000000000003E-2</v>
      </c>
      <c r="N35" s="19"/>
      <c r="O35" s="823">
        <v>4424891</v>
      </c>
      <c r="P35" s="179">
        <v>0</v>
      </c>
      <c r="Q35" s="179">
        <v>0</v>
      </c>
      <c r="R35" s="179">
        <v>0</v>
      </c>
      <c r="S35" s="102">
        <v>0</v>
      </c>
      <c r="T35" s="824">
        <f>+J35+'[1]N17.4 Préstamos CP'!I39</f>
        <v>13333280</v>
      </c>
    </row>
    <row r="36" spans="1:20">
      <c r="A36" s="19">
        <v>2</v>
      </c>
      <c r="B36" s="545" t="s">
        <v>480</v>
      </c>
      <c r="C36" s="281" t="s">
        <v>287</v>
      </c>
      <c r="D36" s="282" t="s">
        <v>362</v>
      </c>
      <c r="E36" s="281" t="s">
        <v>496</v>
      </c>
      <c r="F36" s="282" t="s">
        <v>257</v>
      </c>
      <c r="G36" s="290">
        <v>19253111</v>
      </c>
      <c r="H36" s="290">
        <v>0</v>
      </c>
      <c r="I36" s="290">
        <v>0</v>
      </c>
      <c r="J36" s="292">
        <v>19253111</v>
      </c>
      <c r="K36" s="281" t="s">
        <v>481</v>
      </c>
      <c r="L36" s="291">
        <v>0.10325123686237062</v>
      </c>
      <c r="M36" s="546">
        <v>0.10099999999999999</v>
      </c>
      <c r="N36" s="19"/>
      <c r="O36" s="823">
        <v>0</v>
      </c>
      <c r="P36" s="179">
        <v>19253111</v>
      </c>
      <c r="Q36" s="179"/>
      <c r="R36" s="179">
        <v>0</v>
      </c>
      <c r="S36" s="102">
        <v>0</v>
      </c>
      <c r="T36" s="824">
        <f>+J36+'[1]N17.4 Préstamos CP'!I40</f>
        <v>19615689</v>
      </c>
    </row>
    <row r="37" spans="1:20" ht="15.75" customHeight="1">
      <c r="A37" s="19">
        <v>3</v>
      </c>
      <c r="B37" s="545" t="s">
        <v>480</v>
      </c>
      <c r="C37" s="281" t="s">
        <v>287</v>
      </c>
      <c r="D37" s="282" t="s">
        <v>362</v>
      </c>
      <c r="E37" s="281" t="s">
        <v>499</v>
      </c>
      <c r="F37" s="282" t="s">
        <v>257</v>
      </c>
      <c r="G37" s="290">
        <v>32751688</v>
      </c>
      <c r="H37" s="290">
        <v>0</v>
      </c>
      <c r="I37" s="290">
        <v>0</v>
      </c>
      <c r="J37" s="292">
        <v>32751688</v>
      </c>
      <c r="K37" s="281" t="s">
        <v>481</v>
      </c>
      <c r="L37" s="291">
        <v>9.7685809352384023E-2</v>
      </c>
      <c r="M37" s="546">
        <v>9.5299999999999996E-2</v>
      </c>
      <c r="N37" s="19"/>
      <c r="O37" s="823">
        <v>32751688</v>
      </c>
      <c r="P37" s="179">
        <v>0</v>
      </c>
      <c r="Q37" s="179">
        <v>0</v>
      </c>
      <c r="R37" s="179">
        <v>0</v>
      </c>
      <c r="S37" s="102">
        <v>0</v>
      </c>
      <c r="T37" s="824">
        <f>+J37+'[1]N17.4 Préstamos CP'!I44</f>
        <v>33773264</v>
      </c>
    </row>
    <row r="38" spans="1:20">
      <c r="A38" s="19">
        <v>4</v>
      </c>
      <c r="B38" s="545" t="s">
        <v>480</v>
      </c>
      <c r="C38" s="281" t="s">
        <v>287</v>
      </c>
      <c r="D38" s="282" t="s">
        <v>362</v>
      </c>
      <c r="E38" s="281" t="s">
        <v>501</v>
      </c>
      <c r="F38" s="282" t="s">
        <v>257</v>
      </c>
      <c r="G38" s="290">
        <v>29938750</v>
      </c>
      <c r="H38" s="290">
        <v>0</v>
      </c>
      <c r="I38" s="290">
        <v>0</v>
      </c>
      <c r="J38" s="292">
        <v>29938750</v>
      </c>
      <c r="K38" s="281" t="s">
        <v>481</v>
      </c>
      <c r="L38" s="291">
        <v>9.8008018152835774E-2</v>
      </c>
      <c r="M38" s="546">
        <v>9.5200000000000007E-2</v>
      </c>
      <c r="N38" s="19"/>
      <c r="O38" s="823">
        <v>30000000</v>
      </c>
      <c r="P38" s="179">
        <v>-61250</v>
      </c>
      <c r="Q38" s="179">
        <v>0</v>
      </c>
      <c r="R38" s="179">
        <v>0</v>
      </c>
      <c r="S38" s="102">
        <v>0</v>
      </c>
      <c r="T38" s="824">
        <f>+J38+'[1]N17.4 Préstamos CP'!I46</f>
        <v>30391100</v>
      </c>
    </row>
    <row r="39" spans="1:20">
      <c r="A39" s="19">
        <v>5</v>
      </c>
      <c r="B39" s="545" t="s">
        <v>480</v>
      </c>
      <c r="C39" s="281" t="s">
        <v>287</v>
      </c>
      <c r="D39" s="282" t="s">
        <v>362</v>
      </c>
      <c r="E39" s="281" t="s">
        <v>502</v>
      </c>
      <c r="F39" s="282" t="s">
        <v>257</v>
      </c>
      <c r="G39" s="292">
        <v>0</v>
      </c>
      <c r="H39" s="292">
        <v>29872000</v>
      </c>
      <c r="I39" s="292">
        <v>0</v>
      </c>
      <c r="J39" s="292">
        <v>29872000</v>
      </c>
      <c r="K39" s="281" t="s">
        <v>495</v>
      </c>
      <c r="L39" s="293">
        <v>9.0881019198399304E-2</v>
      </c>
      <c r="M39" s="547">
        <v>8.7999999999999995E-2</v>
      </c>
      <c r="N39" s="19"/>
      <c r="O39" s="823">
        <v>0</v>
      </c>
      <c r="P39" s="179">
        <v>0</v>
      </c>
      <c r="Q39" s="179">
        <v>29872000</v>
      </c>
      <c r="R39" s="179">
        <v>0</v>
      </c>
      <c r="S39" s="102">
        <v>0</v>
      </c>
      <c r="T39" s="824">
        <f>+J39+'[1]N17.4 Préstamos CP'!I47</f>
        <v>30821333</v>
      </c>
    </row>
    <row r="40" spans="1:20">
      <c r="A40" s="19">
        <v>6</v>
      </c>
      <c r="B40" s="545" t="s">
        <v>247</v>
      </c>
      <c r="C40" s="281" t="s">
        <v>248</v>
      </c>
      <c r="D40" s="282" t="s">
        <v>362</v>
      </c>
      <c r="E40" s="281" t="s">
        <v>501</v>
      </c>
      <c r="F40" s="282" t="s">
        <v>257</v>
      </c>
      <c r="G40" s="292">
        <v>20000000</v>
      </c>
      <c r="H40" s="292">
        <v>0</v>
      </c>
      <c r="I40" s="292">
        <v>0</v>
      </c>
      <c r="J40" s="292">
        <v>20000000</v>
      </c>
      <c r="K40" s="281" t="s">
        <v>495</v>
      </c>
      <c r="L40" s="293">
        <v>9.8099999999999993E-2</v>
      </c>
      <c r="M40" s="547">
        <v>9.8099999999999993E-2</v>
      </c>
      <c r="N40" s="19"/>
      <c r="O40" s="823">
        <v>0</v>
      </c>
      <c r="P40" s="179">
        <v>20000000</v>
      </c>
      <c r="Q40" s="179">
        <v>0</v>
      </c>
      <c r="R40" s="179">
        <v>0</v>
      </c>
      <c r="S40" s="102">
        <v>0</v>
      </c>
      <c r="T40" s="824">
        <f>+J40+'[1]N17.4 Préstamos CP'!I48</f>
        <v>20109000</v>
      </c>
    </row>
    <row r="41" spans="1:20" ht="12.6" thickBot="1">
      <c r="A41" s="19"/>
      <c r="B41" s="93" t="s">
        <v>260</v>
      </c>
      <c r="C41" s="94"/>
      <c r="D41" s="94"/>
      <c r="E41" s="94"/>
      <c r="F41" s="94"/>
      <c r="G41" s="95">
        <f>SUM(G35:G40)</f>
        <v>106368440</v>
      </c>
      <c r="H41" s="95">
        <f>SUM(H35:H40)</f>
        <v>29872000</v>
      </c>
      <c r="I41" s="95">
        <f>SUM(I35:I40)</f>
        <v>0</v>
      </c>
      <c r="J41" s="95">
        <f>SUM(J35:J40)</f>
        <v>136240440</v>
      </c>
      <c r="K41" s="94"/>
      <c r="L41" s="104"/>
      <c r="M41" s="105"/>
      <c r="N41" s="19"/>
      <c r="O41" s="825">
        <f>SUM(O35:O40)</f>
        <v>67176579</v>
      </c>
      <c r="P41" s="826">
        <f>SUM(P35:P40)</f>
        <v>39191861</v>
      </c>
      <c r="Q41" s="826">
        <f>SUM(Q35:Q40)</f>
        <v>29872000</v>
      </c>
      <c r="R41" s="826">
        <f>SUM(R35:R40)</f>
        <v>0</v>
      </c>
      <c r="S41" s="826">
        <f>SUM(S35:S40)</f>
        <v>0</v>
      </c>
      <c r="T41" s="827">
        <f>SUM(O41:S41)</f>
        <v>136240440</v>
      </c>
    </row>
    <row r="42" spans="1:20" ht="12.6" thickBot="1">
      <c r="A42" s="19"/>
      <c r="B42" s="19"/>
      <c r="C42" s="19"/>
      <c r="D42" s="19"/>
      <c r="E42" s="19"/>
      <c r="F42" s="19"/>
      <c r="G42" s="19"/>
      <c r="H42" s="19"/>
      <c r="I42" s="19"/>
      <c r="J42" s="19"/>
      <c r="K42" s="19"/>
      <c r="L42" s="19"/>
      <c r="M42" s="19"/>
      <c r="N42" s="19"/>
      <c r="O42" s="19"/>
      <c r="P42" s="19"/>
      <c r="Q42" s="19"/>
      <c r="R42" s="19"/>
      <c r="S42" s="19"/>
      <c r="T42" s="19"/>
    </row>
    <row r="43" spans="1:20">
      <c r="A43" s="19"/>
      <c r="B43" s="980" t="s">
        <v>507</v>
      </c>
      <c r="C43" s="981"/>
      <c r="D43" s="981"/>
      <c r="E43" s="981"/>
      <c r="F43" s="981"/>
      <c r="G43" s="981"/>
      <c r="H43" s="981"/>
      <c r="I43" s="981"/>
      <c r="J43" s="981"/>
      <c r="K43" s="981"/>
      <c r="L43" s="981"/>
      <c r="M43" s="982"/>
      <c r="N43" s="19"/>
      <c r="O43" s="988" t="s">
        <v>356</v>
      </c>
      <c r="P43" s="989"/>
      <c r="Q43" s="989"/>
      <c r="R43" s="989"/>
      <c r="S43" s="989"/>
      <c r="T43" s="990"/>
    </row>
    <row r="44" spans="1:20">
      <c r="A44" s="19"/>
      <c r="B44" s="983" t="s">
        <v>488</v>
      </c>
      <c r="C44" s="944" t="s">
        <v>489</v>
      </c>
      <c r="D44" s="944" t="s">
        <v>490</v>
      </c>
      <c r="E44" s="944" t="s">
        <v>491</v>
      </c>
      <c r="F44" s="944" t="s">
        <v>492</v>
      </c>
      <c r="G44" s="979" t="s">
        <v>356</v>
      </c>
      <c r="H44" s="979"/>
      <c r="I44" s="979"/>
      <c r="J44" s="979"/>
      <c r="K44" s="944" t="s">
        <v>357</v>
      </c>
      <c r="L44" s="944" t="s">
        <v>493</v>
      </c>
      <c r="M44" s="985" t="s">
        <v>359</v>
      </c>
      <c r="N44" s="19"/>
      <c r="O44" s="991"/>
      <c r="P44" s="992"/>
      <c r="Q44" s="992"/>
      <c r="R44" s="992"/>
      <c r="S44" s="992"/>
      <c r="T44" s="993"/>
    </row>
    <row r="45" spans="1:20" ht="36">
      <c r="A45" s="19"/>
      <c r="B45" s="984"/>
      <c r="C45" s="945"/>
      <c r="D45" s="945"/>
      <c r="E45" s="945"/>
      <c r="F45" s="945"/>
      <c r="G45" s="90" t="s">
        <v>348</v>
      </c>
      <c r="H45" s="90" t="s">
        <v>349</v>
      </c>
      <c r="I45" s="90" t="s">
        <v>273</v>
      </c>
      <c r="J45" s="90" t="s">
        <v>260</v>
      </c>
      <c r="K45" s="945"/>
      <c r="L45" s="945"/>
      <c r="M45" s="986"/>
      <c r="N45" s="19"/>
      <c r="O45" s="819" t="s">
        <v>375</v>
      </c>
      <c r="P45" s="90" t="s">
        <v>376</v>
      </c>
      <c r="Q45" s="90" t="s">
        <v>505</v>
      </c>
      <c r="R45" s="90" t="s">
        <v>377</v>
      </c>
      <c r="S45" s="90" t="s">
        <v>273</v>
      </c>
      <c r="T45" s="820" t="s">
        <v>506</v>
      </c>
    </row>
    <row r="46" spans="1:20">
      <c r="A46" s="19"/>
      <c r="B46" s="987"/>
      <c r="C46" s="946"/>
      <c r="D46" s="946"/>
      <c r="E46" s="946"/>
      <c r="F46" s="946"/>
      <c r="G46" s="91" t="s">
        <v>88</v>
      </c>
      <c r="H46" s="91" t="s">
        <v>88</v>
      </c>
      <c r="I46" s="91" t="s">
        <v>88</v>
      </c>
      <c r="J46" s="91" t="s">
        <v>88</v>
      </c>
      <c r="K46" s="946"/>
      <c r="L46" s="91" t="s">
        <v>360</v>
      </c>
      <c r="M46" s="92" t="s">
        <v>360</v>
      </c>
      <c r="N46" s="19"/>
      <c r="O46" s="821" t="s">
        <v>88</v>
      </c>
      <c r="P46" s="91" t="s">
        <v>88</v>
      </c>
      <c r="Q46" s="91" t="s">
        <v>88</v>
      </c>
      <c r="R46" s="91" t="s">
        <v>88</v>
      </c>
      <c r="S46" s="91" t="s">
        <v>88</v>
      </c>
      <c r="T46" s="822" t="s">
        <v>88</v>
      </c>
    </row>
    <row r="47" spans="1:20">
      <c r="A47" s="19">
        <v>1</v>
      </c>
      <c r="B47" s="541" t="s">
        <v>480</v>
      </c>
      <c r="C47" s="277" t="s">
        <v>287</v>
      </c>
      <c r="D47" s="278" t="s">
        <v>362</v>
      </c>
      <c r="E47" s="277" t="s">
        <v>494</v>
      </c>
      <c r="F47" s="278" t="s">
        <v>257</v>
      </c>
      <c r="G47" s="289">
        <v>4424891</v>
      </c>
      <c r="H47" s="289">
        <v>0</v>
      </c>
      <c r="I47" s="289">
        <v>0</v>
      </c>
      <c r="J47" s="289">
        <v>4424891</v>
      </c>
      <c r="K47" s="277" t="s">
        <v>495</v>
      </c>
      <c r="L47" s="543">
        <v>8.8300000000000003E-2</v>
      </c>
      <c r="M47" s="544">
        <v>8.8300000000000003E-2</v>
      </c>
      <c r="N47" s="19"/>
      <c r="O47" s="823">
        <v>4424891</v>
      </c>
      <c r="P47" s="179">
        <v>0</v>
      </c>
      <c r="Q47" s="179">
        <v>0</v>
      </c>
      <c r="R47" s="179">
        <v>0</v>
      </c>
      <c r="S47" s="102">
        <v>0</v>
      </c>
      <c r="T47" s="824">
        <f>+J47+'[1]N17.4 Préstamos CP'!I55</f>
        <v>13333280</v>
      </c>
    </row>
    <row r="48" spans="1:20">
      <c r="A48" s="19">
        <v>2</v>
      </c>
      <c r="B48" s="545" t="s">
        <v>480</v>
      </c>
      <c r="C48" s="281" t="s">
        <v>287</v>
      </c>
      <c r="D48" s="282" t="s">
        <v>362</v>
      </c>
      <c r="E48" s="281" t="s">
        <v>496</v>
      </c>
      <c r="F48" s="282" t="s">
        <v>257</v>
      </c>
      <c r="G48" s="290">
        <v>19270304</v>
      </c>
      <c r="H48" s="290">
        <v>0</v>
      </c>
      <c r="I48" s="290">
        <v>0</v>
      </c>
      <c r="J48" s="290">
        <v>19270304</v>
      </c>
      <c r="K48" s="281" t="s">
        <v>481</v>
      </c>
      <c r="L48" s="291">
        <v>0.10325123686237062</v>
      </c>
      <c r="M48" s="546">
        <v>0.10099999999999999</v>
      </c>
      <c r="N48" s="19"/>
      <c r="O48" s="823">
        <v>0</v>
      </c>
      <c r="P48" s="179">
        <v>19270304</v>
      </c>
      <c r="Q48" s="179">
        <v>0</v>
      </c>
      <c r="R48" s="179">
        <v>0</v>
      </c>
      <c r="S48" s="102">
        <v>0</v>
      </c>
      <c r="T48" s="824">
        <f>+J48+'[1]N17.4 Préstamos CP'!I56</f>
        <v>19648751</v>
      </c>
    </row>
    <row r="49" spans="1:20">
      <c r="A49" s="19">
        <v>3</v>
      </c>
      <c r="B49" s="545" t="s">
        <v>480</v>
      </c>
      <c r="C49" s="281" t="s">
        <v>287</v>
      </c>
      <c r="D49" s="282" t="s">
        <v>362</v>
      </c>
      <c r="E49" s="281" t="s">
        <v>499</v>
      </c>
      <c r="F49" s="282" t="s">
        <v>257</v>
      </c>
      <c r="G49" s="290">
        <v>32800000</v>
      </c>
      <c r="H49" s="290">
        <v>0</v>
      </c>
      <c r="I49" s="290">
        <v>0</v>
      </c>
      <c r="J49" s="290">
        <v>32800000</v>
      </c>
      <c r="K49" s="281" t="s">
        <v>481</v>
      </c>
      <c r="L49" s="291">
        <v>9.7685809352384023E-2</v>
      </c>
      <c r="M49" s="546">
        <v>9.5299999999999996E-2</v>
      </c>
      <c r="N49" s="19"/>
      <c r="O49" s="823">
        <v>32800000</v>
      </c>
      <c r="P49" s="179">
        <v>0</v>
      </c>
      <c r="Q49" s="179">
        <v>0</v>
      </c>
      <c r="R49" s="179">
        <v>0</v>
      </c>
      <c r="S49" s="102">
        <v>0</v>
      </c>
      <c r="T49" s="824">
        <f>+J49+'[1]N17.4 Préstamos CP'!I60</f>
        <v>33894044</v>
      </c>
    </row>
    <row r="50" spans="1:20">
      <c r="A50" s="19">
        <v>4</v>
      </c>
      <c r="B50" s="545" t="s">
        <v>480</v>
      </c>
      <c r="C50" s="281" t="s">
        <v>287</v>
      </c>
      <c r="D50" s="282" t="s">
        <v>362</v>
      </c>
      <c r="E50" s="281" t="s">
        <v>501</v>
      </c>
      <c r="F50" s="282" t="s">
        <v>257</v>
      </c>
      <c r="G50" s="290">
        <v>30000000</v>
      </c>
      <c r="H50" s="290">
        <v>0</v>
      </c>
      <c r="I50" s="290">
        <v>0</v>
      </c>
      <c r="J50" s="290">
        <v>30000000</v>
      </c>
      <c r="K50" s="281" t="s">
        <v>481</v>
      </c>
      <c r="L50" s="291">
        <v>9.8008018152835774E-2</v>
      </c>
      <c r="M50" s="546">
        <v>9.5200000000000007E-2</v>
      </c>
      <c r="N50" s="19"/>
      <c r="O50" s="823">
        <v>0</v>
      </c>
      <c r="P50" s="179">
        <v>30000000</v>
      </c>
      <c r="Q50" s="179">
        <v>0</v>
      </c>
      <c r="R50" s="179">
        <v>0</v>
      </c>
      <c r="S50" s="102">
        <v>0</v>
      </c>
      <c r="T50" s="824">
        <f>+J50+'[1]N17.4 Préstamos CP'!I62</f>
        <v>30523600</v>
      </c>
    </row>
    <row r="51" spans="1:20">
      <c r="A51" s="19">
        <v>5</v>
      </c>
      <c r="B51" s="545" t="s">
        <v>480</v>
      </c>
      <c r="C51" s="281" t="s">
        <v>287</v>
      </c>
      <c r="D51" s="282" t="s">
        <v>362</v>
      </c>
      <c r="E51" s="281" t="s">
        <v>502</v>
      </c>
      <c r="F51" s="282" t="s">
        <v>257</v>
      </c>
      <c r="G51" s="292">
        <v>0</v>
      </c>
      <c r="H51" s="292">
        <v>30000000</v>
      </c>
      <c r="I51" s="292">
        <v>0</v>
      </c>
      <c r="J51" s="292">
        <v>30000000</v>
      </c>
      <c r="K51" s="281" t="s">
        <v>495</v>
      </c>
      <c r="L51" s="293">
        <v>9.0881019198399304E-2</v>
      </c>
      <c r="M51" s="547">
        <v>8.7999999999999995E-2</v>
      </c>
      <c r="N51" s="19"/>
      <c r="O51" s="823">
        <v>0</v>
      </c>
      <c r="P51" s="179">
        <v>0</v>
      </c>
      <c r="Q51" s="179">
        <v>30000000</v>
      </c>
      <c r="R51" s="179">
        <v>0</v>
      </c>
      <c r="S51" s="102">
        <v>0</v>
      </c>
      <c r="T51" s="824">
        <f>+J51+'[1]N17.4 Préstamos CP'!I63</f>
        <v>30997333</v>
      </c>
    </row>
    <row r="52" spans="1:20">
      <c r="A52" s="19">
        <v>6</v>
      </c>
      <c r="B52" s="545" t="s">
        <v>247</v>
      </c>
      <c r="C52" s="281" t="s">
        <v>248</v>
      </c>
      <c r="D52" s="282" t="s">
        <v>362</v>
      </c>
      <c r="E52" s="281" t="s">
        <v>501</v>
      </c>
      <c r="F52" s="282" t="s">
        <v>257</v>
      </c>
      <c r="G52" s="292">
        <v>20000000</v>
      </c>
      <c r="H52" s="292">
        <v>0</v>
      </c>
      <c r="I52" s="292">
        <v>0</v>
      </c>
      <c r="J52" s="292">
        <v>20000000</v>
      </c>
      <c r="K52" s="281" t="s">
        <v>495</v>
      </c>
      <c r="L52" s="293">
        <v>9.8099999999999993E-2</v>
      </c>
      <c r="M52" s="547">
        <v>9.8099999999999993E-2</v>
      </c>
      <c r="N52" s="19"/>
      <c r="O52" s="823">
        <v>0</v>
      </c>
      <c r="P52" s="179">
        <v>20000000</v>
      </c>
      <c r="Q52" s="179">
        <v>0</v>
      </c>
      <c r="R52" s="179">
        <v>0</v>
      </c>
      <c r="S52" s="102"/>
      <c r="T52" s="824">
        <f>+J52+'[1]N17.4 Préstamos CP'!I64</f>
        <v>20109000</v>
      </c>
    </row>
    <row r="53" spans="1:20" ht="12.6" thickBot="1">
      <c r="A53" s="19"/>
      <c r="B53" s="93" t="s">
        <v>260</v>
      </c>
      <c r="C53" s="94"/>
      <c r="D53" s="94"/>
      <c r="E53" s="94"/>
      <c r="F53" s="94"/>
      <c r="G53" s="95">
        <f>SUM(G47:G52)</f>
        <v>106495195</v>
      </c>
      <c r="H53" s="95">
        <f>SUM(H47:H52)</f>
        <v>30000000</v>
      </c>
      <c r="I53" s="95">
        <f>SUM(I47:I52)</f>
        <v>0</v>
      </c>
      <c r="J53" s="95">
        <f>SUM(J47:J52)</f>
        <v>136495195</v>
      </c>
      <c r="K53" s="94"/>
      <c r="L53" s="104"/>
      <c r="M53" s="105"/>
      <c r="N53" s="19"/>
      <c r="O53" s="825">
        <f>SUM(O47:O52)</f>
        <v>37224891</v>
      </c>
      <c r="P53" s="826">
        <f>SUM(P47:P52)</f>
        <v>69270304</v>
      </c>
      <c r="Q53" s="826">
        <f>SUM(Q47:Q52)</f>
        <v>30000000</v>
      </c>
      <c r="R53" s="826">
        <f>SUM(R47:R52)</f>
        <v>0</v>
      </c>
      <c r="S53" s="826">
        <f>SUM(S47:S52)</f>
        <v>0</v>
      </c>
      <c r="T53" s="827">
        <f>+J53+'[1]N17.4 Préstamos CP'!I65</f>
        <v>243893804</v>
      </c>
    </row>
    <row r="54" spans="1:20"/>
    <row r="63" spans="1:20">
      <c r="C63" s="10" t="s">
        <v>508</v>
      </c>
    </row>
    <row r="65" spans="3:3">
      <c r="C65" s="10" t="s">
        <v>509</v>
      </c>
    </row>
  </sheetData>
  <mergeCells count="44">
    <mergeCell ref="B44:B46"/>
    <mergeCell ref="C44:C46"/>
    <mergeCell ref="D44:D46"/>
    <mergeCell ref="E44:E46"/>
    <mergeCell ref="F44:F46"/>
    <mergeCell ref="G44:J44"/>
    <mergeCell ref="K44:K46"/>
    <mergeCell ref="L44:L45"/>
    <mergeCell ref="M44:M45"/>
    <mergeCell ref="B43:M43"/>
    <mergeCell ref="O43:T44"/>
    <mergeCell ref="B31:M31"/>
    <mergeCell ref="B32:B34"/>
    <mergeCell ref="C32:C34"/>
    <mergeCell ref="D32:D34"/>
    <mergeCell ref="E32:E34"/>
    <mergeCell ref="F32:F34"/>
    <mergeCell ref="G32:J32"/>
    <mergeCell ref="K32:K34"/>
    <mergeCell ref="L32:L33"/>
    <mergeCell ref="M32:M33"/>
    <mergeCell ref="O31:T32"/>
    <mergeCell ref="B16:M16"/>
    <mergeCell ref="B17:B19"/>
    <mergeCell ref="C17:C19"/>
    <mergeCell ref="D17:D19"/>
    <mergeCell ref="E17:E19"/>
    <mergeCell ref="F17:F19"/>
    <mergeCell ref="G17:J17"/>
    <mergeCell ref="K17:K19"/>
    <mergeCell ref="L17:L18"/>
    <mergeCell ref="M17:M18"/>
    <mergeCell ref="O16:T17"/>
    <mergeCell ref="B4:M4"/>
    <mergeCell ref="B5:B7"/>
    <mergeCell ref="C5:C7"/>
    <mergeCell ref="D5:D7"/>
    <mergeCell ref="E5:E7"/>
    <mergeCell ref="F5:F7"/>
    <mergeCell ref="G5:J5"/>
    <mergeCell ref="K5:K7"/>
    <mergeCell ref="L5:L6"/>
    <mergeCell ref="M5:M6"/>
    <mergeCell ref="O4:T5"/>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tabColor theme="9" tint="-0.249977111117893"/>
  </sheetPr>
  <dimension ref="A1:W91"/>
  <sheetViews>
    <sheetView showGridLines="0" workbookViewId="0"/>
  </sheetViews>
  <sheetFormatPr baseColWidth="10" defaultColWidth="0" defaultRowHeight="12" zeroHeight="1"/>
  <cols>
    <col min="1" max="2" width="11.5546875" style="10" customWidth="1"/>
    <col min="3" max="3" width="13.44140625" style="10" customWidth="1"/>
    <col min="4" max="8" width="11.5546875" style="10" customWidth="1"/>
    <col min="9" max="9" width="12.5546875" style="10" bestFit="1" customWidth="1"/>
    <col min="10" max="11" width="13.5546875" style="10" bestFit="1" customWidth="1"/>
    <col min="12" max="15" width="11.5546875" style="10" customWidth="1"/>
    <col min="16" max="20" width="11.5546875" style="10" hidden="1" customWidth="1"/>
    <col min="21" max="23" width="0" style="10" hidden="1" customWidth="1"/>
    <col min="24" max="16384" width="11.5546875" style="10" hidden="1"/>
  </cols>
  <sheetData>
    <row r="1" spans="1:14"/>
    <row r="2" spans="1:14">
      <c r="A2" s="19"/>
      <c r="B2" s="88" t="s">
        <v>867</v>
      </c>
      <c r="C2" s="19"/>
      <c r="D2" s="19"/>
      <c r="E2" s="19"/>
      <c r="F2" s="19"/>
      <c r="G2" s="19"/>
      <c r="H2" s="19"/>
      <c r="I2" s="19"/>
      <c r="J2" s="19"/>
      <c r="K2" s="19"/>
      <c r="L2" s="19"/>
      <c r="M2" s="19"/>
      <c r="N2" s="19"/>
    </row>
    <row r="3" spans="1:14">
      <c r="A3" s="19"/>
      <c r="B3" s="21"/>
      <c r="C3" s="19"/>
      <c r="D3" s="19"/>
      <c r="E3" s="19"/>
      <c r="F3" s="19"/>
      <c r="G3" s="19"/>
      <c r="H3" s="19"/>
      <c r="I3" s="19"/>
      <c r="J3" s="19"/>
      <c r="K3" s="19"/>
      <c r="L3" s="19"/>
      <c r="M3" s="19"/>
      <c r="N3" s="19"/>
    </row>
    <row r="4" spans="1:14">
      <c r="A4" s="19"/>
      <c r="B4" s="976" t="s">
        <v>510</v>
      </c>
      <c r="C4" s="977"/>
      <c r="D4" s="977"/>
      <c r="E4" s="977"/>
      <c r="F4" s="977"/>
      <c r="G4" s="977"/>
      <c r="H4" s="977"/>
      <c r="I4" s="977"/>
      <c r="J4" s="977"/>
      <c r="K4" s="977"/>
      <c r="L4" s="977"/>
      <c r="M4" s="977"/>
      <c r="N4" s="978"/>
    </row>
    <row r="5" spans="1:14" ht="12" customHeight="1">
      <c r="A5" s="19"/>
      <c r="B5" s="944" t="s">
        <v>488</v>
      </c>
      <c r="C5" s="944" t="s">
        <v>489</v>
      </c>
      <c r="D5" s="944" t="s">
        <v>490</v>
      </c>
      <c r="E5" s="944" t="s">
        <v>511</v>
      </c>
      <c r="F5" s="944" t="s">
        <v>512</v>
      </c>
      <c r="G5" s="944" t="s">
        <v>513</v>
      </c>
      <c r="H5" s="944" t="s">
        <v>492</v>
      </c>
      <c r="I5" s="979" t="s">
        <v>356</v>
      </c>
      <c r="J5" s="979"/>
      <c r="K5" s="979"/>
      <c r="L5" s="944" t="s">
        <v>357</v>
      </c>
      <c r="M5" s="944" t="s">
        <v>493</v>
      </c>
      <c r="N5" s="944" t="s">
        <v>359</v>
      </c>
    </row>
    <row r="6" spans="1:14" ht="24">
      <c r="A6" s="19"/>
      <c r="B6" s="945"/>
      <c r="C6" s="945"/>
      <c r="D6" s="945"/>
      <c r="E6" s="945"/>
      <c r="F6" s="945"/>
      <c r="G6" s="945"/>
      <c r="H6" s="945"/>
      <c r="I6" s="90" t="s">
        <v>269</v>
      </c>
      <c r="J6" s="90" t="s">
        <v>347</v>
      </c>
      <c r="K6" s="90" t="s">
        <v>260</v>
      </c>
      <c r="L6" s="945"/>
      <c r="M6" s="945"/>
      <c r="N6" s="945"/>
    </row>
    <row r="7" spans="1:14">
      <c r="A7" s="19"/>
      <c r="B7" s="946"/>
      <c r="C7" s="946"/>
      <c r="D7" s="946"/>
      <c r="E7" s="946"/>
      <c r="F7" s="946"/>
      <c r="G7" s="946"/>
      <c r="H7" s="946"/>
      <c r="I7" s="91" t="s">
        <v>88</v>
      </c>
      <c r="J7" s="91" t="s">
        <v>88</v>
      </c>
      <c r="K7" s="91" t="s">
        <v>88</v>
      </c>
      <c r="L7" s="946"/>
      <c r="M7" s="91" t="s">
        <v>360</v>
      </c>
      <c r="N7" s="91" t="s">
        <v>360</v>
      </c>
    </row>
    <row r="8" spans="1:14">
      <c r="A8" s="19">
        <v>1</v>
      </c>
      <c r="B8" s="278" t="s">
        <v>480</v>
      </c>
      <c r="C8" s="277" t="s">
        <v>287</v>
      </c>
      <c r="D8" s="278" t="s">
        <v>362</v>
      </c>
      <c r="E8" s="278">
        <v>630</v>
      </c>
      <c r="F8" s="278" t="s">
        <v>514</v>
      </c>
      <c r="G8" s="838">
        <v>47939</v>
      </c>
      <c r="H8" s="278" t="s">
        <v>451</v>
      </c>
      <c r="I8" s="279">
        <v>0</v>
      </c>
      <c r="J8" s="283">
        <v>714749</v>
      </c>
      <c r="K8" s="279">
        <v>714749</v>
      </c>
      <c r="L8" s="277" t="s">
        <v>481</v>
      </c>
      <c r="M8" s="280">
        <v>4.1688000000000003E-2</v>
      </c>
      <c r="N8" s="280">
        <v>4.2000000000000003E-2</v>
      </c>
    </row>
    <row r="9" spans="1:14">
      <c r="A9" s="19">
        <v>2</v>
      </c>
      <c r="B9" s="282" t="s">
        <v>480</v>
      </c>
      <c r="C9" s="281" t="s">
        <v>287</v>
      </c>
      <c r="D9" s="282" t="s">
        <v>362</v>
      </c>
      <c r="E9" s="282">
        <v>655</v>
      </c>
      <c r="F9" s="282" t="s">
        <v>515</v>
      </c>
      <c r="G9" s="839">
        <v>48853</v>
      </c>
      <c r="H9" s="282" t="s">
        <v>451</v>
      </c>
      <c r="I9" s="283">
        <v>0</v>
      </c>
      <c r="J9" s="283">
        <v>561156</v>
      </c>
      <c r="K9" s="283">
        <v>561156</v>
      </c>
      <c r="L9" s="281" t="s">
        <v>481</v>
      </c>
      <c r="M9" s="284">
        <v>3.8348E-2</v>
      </c>
      <c r="N9" s="284">
        <v>3.8600000000000002E-2</v>
      </c>
    </row>
    <row r="10" spans="1:14">
      <c r="A10" s="19">
        <v>3</v>
      </c>
      <c r="B10" s="282" t="s">
        <v>480</v>
      </c>
      <c r="C10" s="281" t="s">
        <v>287</v>
      </c>
      <c r="D10" s="282" t="s">
        <v>362</v>
      </c>
      <c r="E10" s="282">
        <v>655</v>
      </c>
      <c r="F10" s="282" t="s">
        <v>516</v>
      </c>
      <c r="G10" s="839">
        <v>48366</v>
      </c>
      <c r="H10" s="282" t="s">
        <v>451</v>
      </c>
      <c r="I10" s="283">
        <v>0</v>
      </c>
      <c r="J10" s="283">
        <v>227094</v>
      </c>
      <c r="K10" s="283">
        <v>227094</v>
      </c>
      <c r="L10" s="281" t="s">
        <v>481</v>
      </c>
      <c r="M10" s="284">
        <v>3.9621999999999997E-2</v>
      </c>
      <c r="N10" s="284">
        <v>0.04</v>
      </c>
    </row>
    <row r="11" spans="1:14">
      <c r="A11" s="19">
        <v>4</v>
      </c>
      <c r="B11" s="282" t="s">
        <v>480</v>
      </c>
      <c r="C11" s="281" t="s">
        <v>287</v>
      </c>
      <c r="D11" s="282" t="s">
        <v>362</v>
      </c>
      <c r="E11" s="282">
        <v>713</v>
      </c>
      <c r="F11" s="282" t="s">
        <v>517</v>
      </c>
      <c r="G11" s="839">
        <v>49400</v>
      </c>
      <c r="H11" s="282" t="s">
        <v>451</v>
      </c>
      <c r="I11" s="283">
        <v>0</v>
      </c>
      <c r="J11" s="283">
        <v>844516</v>
      </c>
      <c r="K11" s="283">
        <v>844516</v>
      </c>
      <c r="L11" s="281" t="s">
        <v>495</v>
      </c>
      <c r="M11" s="284">
        <v>3.9142000000000003E-2</v>
      </c>
      <c r="N11" s="284">
        <v>3.9E-2</v>
      </c>
    </row>
    <row r="12" spans="1:14">
      <c r="A12" s="19">
        <v>5</v>
      </c>
      <c r="B12" s="282" t="s">
        <v>480</v>
      </c>
      <c r="C12" s="281" t="s">
        <v>287</v>
      </c>
      <c r="D12" s="282" t="s">
        <v>362</v>
      </c>
      <c r="E12" s="282">
        <v>713</v>
      </c>
      <c r="F12" s="282" t="s">
        <v>518</v>
      </c>
      <c r="G12" s="839">
        <v>49766</v>
      </c>
      <c r="H12" s="282" t="s">
        <v>451</v>
      </c>
      <c r="I12" s="283">
        <v>0</v>
      </c>
      <c r="J12" s="283">
        <v>718731</v>
      </c>
      <c r="K12" s="283">
        <v>718731</v>
      </c>
      <c r="L12" s="281" t="s">
        <v>481</v>
      </c>
      <c r="M12" s="284">
        <v>3.8087999999999997E-2</v>
      </c>
      <c r="N12" s="284">
        <v>3.7999999999999999E-2</v>
      </c>
    </row>
    <row r="13" spans="1:14">
      <c r="A13" s="19">
        <v>6</v>
      </c>
      <c r="B13" s="282" t="s">
        <v>480</v>
      </c>
      <c r="C13" s="281" t="s">
        <v>287</v>
      </c>
      <c r="D13" s="282" t="s">
        <v>362</v>
      </c>
      <c r="E13" s="282">
        <v>778</v>
      </c>
      <c r="F13" s="298" t="s">
        <v>519</v>
      </c>
      <c r="G13" s="840">
        <v>50131</v>
      </c>
      <c r="H13" s="298" t="s">
        <v>451</v>
      </c>
      <c r="I13" s="662">
        <v>0</v>
      </c>
      <c r="J13" s="283">
        <v>666491</v>
      </c>
      <c r="K13" s="283">
        <v>666491</v>
      </c>
      <c r="L13" s="300" t="s">
        <v>481</v>
      </c>
      <c r="M13" s="301">
        <v>3.5000000000000003E-2</v>
      </c>
      <c r="N13" s="284">
        <v>3.5000000000000003E-2</v>
      </c>
    </row>
    <row r="14" spans="1:14">
      <c r="A14" s="19">
        <v>7</v>
      </c>
      <c r="B14" s="282" t="s">
        <v>480</v>
      </c>
      <c r="C14" s="281" t="s">
        <v>287</v>
      </c>
      <c r="D14" s="282" t="s">
        <v>362</v>
      </c>
      <c r="E14" s="282">
        <v>778</v>
      </c>
      <c r="F14" s="282" t="s">
        <v>520</v>
      </c>
      <c r="G14" s="839">
        <v>50192</v>
      </c>
      <c r="H14" s="282" t="s">
        <v>451</v>
      </c>
      <c r="I14" s="283">
        <v>0</v>
      </c>
      <c r="J14" s="283">
        <v>292141</v>
      </c>
      <c r="K14" s="283">
        <v>292141</v>
      </c>
      <c r="L14" s="281" t="s">
        <v>495</v>
      </c>
      <c r="M14" s="284">
        <v>3.2171999999999999E-2</v>
      </c>
      <c r="N14" s="284">
        <v>3.3000000000000002E-2</v>
      </c>
    </row>
    <row r="15" spans="1:14">
      <c r="A15" s="19">
        <v>8</v>
      </c>
      <c r="B15" s="282" t="s">
        <v>480</v>
      </c>
      <c r="C15" s="281" t="s">
        <v>287</v>
      </c>
      <c r="D15" s="282" t="s">
        <v>362</v>
      </c>
      <c r="E15" s="282">
        <v>806</v>
      </c>
      <c r="F15" s="282" t="s">
        <v>521</v>
      </c>
      <c r="G15" s="839">
        <v>50437</v>
      </c>
      <c r="H15" s="282" t="s">
        <v>451</v>
      </c>
      <c r="I15" s="283">
        <v>718608</v>
      </c>
      <c r="J15" s="283">
        <v>0</v>
      </c>
      <c r="K15" s="283">
        <v>718608</v>
      </c>
      <c r="L15" s="281" t="s">
        <v>481</v>
      </c>
      <c r="M15" s="284">
        <v>3.1077E-2</v>
      </c>
      <c r="N15" s="284">
        <v>0.03</v>
      </c>
    </row>
    <row r="16" spans="1:14">
      <c r="A16" s="19">
        <v>9</v>
      </c>
      <c r="B16" s="282" t="s">
        <v>480</v>
      </c>
      <c r="C16" s="281" t="s">
        <v>287</v>
      </c>
      <c r="D16" s="282" t="s">
        <v>362</v>
      </c>
      <c r="E16" s="282">
        <v>806</v>
      </c>
      <c r="F16" s="282" t="s">
        <v>522</v>
      </c>
      <c r="G16" s="839">
        <v>51150</v>
      </c>
      <c r="H16" s="282" t="s">
        <v>451</v>
      </c>
      <c r="I16" s="283">
        <v>1079706</v>
      </c>
      <c r="J16" s="283">
        <v>0</v>
      </c>
      <c r="K16" s="283">
        <v>1079706</v>
      </c>
      <c r="L16" s="281" t="s">
        <v>495</v>
      </c>
      <c r="M16" s="284">
        <v>3.2939999999999997E-2</v>
      </c>
      <c r="N16" s="284">
        <v>3.2000000000000001E-2</v>
      </c>
    </row>
    <row r="17" spans="1:14">
      <c r="A17" s="19">
        <v>10</v>
      </c>
      <c r="B17" s="282" t="s">
        <v>480</v>
      </c>
      <c r="C17" s="281" t="s">
        <v>287</v>
      </c>
      <c r="D17" s="282" t="s">
        <v>362</v>
      </c>
      <c r="E17" s="282">
        <v>887</v>
      </c>
      <c r="F17" s="282" t="s">
        <v>523</v>
      </c>
      <c r="G17" s="839">
        <v>52305</v>
      </c>
      <c r="H17" s="282" t="s">
        <v>451</v>
      </c>
      <c r="I17" s="283">
        <v>605834</v>
      </c>
      <c r="J17" s="283">
        <v>0</v>
      </c>
      <c r="K17" s="283">
        <v>605834</v>
      </c>
      <c r="L17" s="281" t="s">
        <v>495</v>
      </c>
      <c r="M17" s="284">
        <v>2.8496E-2</v>
      </c>
      <c r="N17" s="284">
        <v>2.8000000000000001E-2</v>
      </c>
    </row>
    <row r="18" spans="1:14">
      <c r="A18" s="19">
        <v>11</v>
      </c>
      <c r="B18" s="282" t="s">
        <v>480</v>
      </c>
      <c r="C18" s="281" t="s">
        <v>287</v>
      </c>
      <c r="D18" s="282" t="s">
        <v>362</v>
      </c>
      <c r="E18" s="282">
        <v>886</v>
      </c>
      <c r="F18" s="282" t="s">
        <v>524</v>
      </c>
      <c r="G18" s="839">
        <v>45731</v>
      </c>
      <c r="H18" s="282" t="s">
        <v>451</v>
      </c>
      <c r="I18" s="283">
        <v>7236661</v>
      </c>
      <c r="J18" s="283">
        <v>0</v>
      </c>
      <c r="K18" s="283">
        <v>7236661</v>
      </c>
      <c r="L18" s="281" t="s">
        <v>495</v>
      </c>
      <c r="M18" s="284">
        <v>2.0535000000000001E-2</v>
      </c>
      <c r="N18" s="284">
        <v>1.7999999999999999E-2</v>
      </c>
    </row>
    <row r="19" spans="1:14">
      <c r="A19" s="19">
        <v>12</v>
      </c>
      <c r="B19" s="282" t="s">
        <v>480</v>
      </c>
      <c r="C19" s="281" t="s">
        <v>287</v>
      </c>
      <c r="D19" s="282" t="s">
        <v>362</v>
      </c>
      <c r="E19" s="282">
        <v>887</v>
      </c>
      <c r="F19" s="282" t="s">
        <v>525</v>
      </c>
      <c r="G19" s="839">
        <v>52671</v>
      </c>
      <c r="H19" s="282" t="s">
        <v>451</v>
      </c>
      <c r="I19" s="283">
        <v>733335</v>
      </c>
      <c r="J19" s="283">
        <v>0</v>
      </c>
      <c r="K19" s="283">
        <v>733335</v>
      </c>
      <c r="L19" s="281" t="s">
        <v>495</v>
      </c>
      <c r="M19" s="284">
        <v>2.1669999999999998E-2</v>
      </c>
      <c r="N19" s="284">
        <v>2.5000000000000001E-2</v>
      </c>
    </row>
    <row r="20" spans="1:14">
      <c r="A20" s="19">
        <v>13</v>
      </c>
      <c r="B20" s="282" t="s">
        <v>480</v>
      </c>
      <c r="C20" s="281" t="s">
        <v>287</v>
      </c>
      <c r="D20" s="282" t="s">
        <v>362</v>
      </c>
      <c r="E20" s="282">
        <v>0</v>
      </c>
      <c r="F20" s="282" t="s">
        <v>526</v>
      </c>
      <c r="G20" s="839">
        <v>50388</v>
      </c>
      <c r="H20" s="282" t="s">
        <v>452</v>
      </c>
      <c r="I20" s="283">
        <v>0</v>
      </c>
      <c r="J20" s="283">
        <v>20915</v>
      </c>
      <c r="K20" s="283">
        <v>20915</v>
      </c>
      <c r="L20" s="281" t="s">
        <v>495</v>
      </c>
      <c r="M20" s="284">
        <v>7.0592405520023771E-2</v>
      </c>
      <c r="N20" s="284">
        <v>6.8199999999999997E-2</v>
      </c>
    </row>
    <row r="21" spans="1:14" ht="12" hidden="1" customHeight="1">
      <c r="A21" s="19">
        <v>14</v>
      </c>
      <c r="B21" s="282" t="s">
        <v>480</v>
      </c>
      <c r="C21" s="281" t="s">
        <v>287</v>
      </c>
      <c r="D21" s="282" t="s">
        <v>362</v>
      </c>
      <c r="E21" s="282">
        <v>0</v>
      </c>
      <c r="F21" s="282" t="s">
        <v>527</v>
      </c>
      <c r="G21" s="296">
        <v>50388</v>
      </c>
      <c r="H21" s="282" t="s">
        <v>256</v>
      </c>
      <c r="I21" s="283">
        <v>0</v>
      </c>
      <c r="J21" s="837"/>
      <c r="K21" s="837">
        <v>0</v>
      </c>
      <c r="L21" s="281" t="s">
        <v>495</v>
      </c>
      <c r="M21" s="284">
        <v>2.3409163353616425E-2</v>
      </c>
      <c r="N21" s="284">
        <v>2.1600000000000001E-2</v>
      </c>
    </row>
    <row r="22" spans="1:14">
      <c r="A22" s="19">
        <v>15</v>
      </c>
      <c r="B22" s="286" t="s">
        <v>480</v>
      </c>
      <c r="C22" s="285" t="s">
        <v>287</v>
      </c>
      <c r="D22" s="286" t="s">
        <v>362</v>
      </c>
      <c r="E22" s="286">
        <v>0</v>
      </c>
      <c r="F22" s="286" t="s">
        <v>851</v>
      </c>
      <c r="G22" s="302">
        <v>47268</v>
      </c>
      <c r="H22" s="286" t="s">
        <v>849</v>
      </c>
      <c r="I22" s="283">
        <v>0</v>
      </c>
      <c r="J22" s="882">
        <v>1110477</v>
      </c>
      <c r="K22" s="837">
        <v>1110477</v>
      </c>
      <c r="L22" s="285" t="s">
        <v>481</v>
      </c>
      <c r="M22" s="288">
        <v>2.3433600270092114E-2</v>
      </c>
      <c r="N22" s="288">
        <v>2.0975000000000001E-2</v>
      </c>
    </row>
    <row r="23" spans="1:14">
      <c r="A23" s="19"/>
      <c r="B23" s="448" t="s">
        <v>260</v>
      </c>
      <c r="C23" s="448"/>
      <c r="D23" s="448"/>
      <c r="E23" s="448"/>
      <c r="F23" s="448"/>
      <c r="G23" s="448"/>
      <c r="H23" s="448"/>
      <c r="I23" s="663">
        <v>10374144</v>
      </c>
      <c r="J23" s="663">
        <v>5156270</v>
      </c>
      <c r="K23" s="663">
        <v>15530414</v>
      </c>
      <c r="L23" s="448"/>
      <c r="M23" s="448"/>
      <c r="N23" s="448"/>
    </row>
    <row r="24" spans="1:14">
      <c r="A24" s="19"/>
      <c r="B24" s="19"/>
      <c r="C24" s="19"/>
      <c r="D24" s="19"/>
      <c r="E24" s="19"/>
      <c r="F24" s="19"/>
      <c r="G24" s="19"/>
      <c r="H24" s="19"/>
      <c r="I24" s="19"/>
      <c r="J24" s="19"/>
      <c r="K24" s="19"/>
      <c r="L24" s="19"/>
      <c r="M24" s="19"/>
      <c r="N24" s="19"/>
    </row>
    <row r="25" spans="1:14">
      <c r="A25" s="19"/>
      <c r="B25" s="976" t="s">
        <v>528</v>
      </c>
      <c r="C25" s="977"/>
      <c r="D25" s="977"/>
      <c r="E25" s="977"/>
      <c r="F25" s="977"/>
      <c r="G25" s="977"/>
      <c r="H25" s="977"/>
      <c r="I25" s="977"/>
      <c r="J25" s="977"/>
      <c r="K25" s="977"/>
      <c r="L25" s="977"/>
      <c r="M25" s="977"/>
      <c r="N25" s="978"/>
    </row>
    <row r="26" spans="1:14" ht="12" customHeight="1">
      <c r="A26" s="19"/>
      <c r="B26" s="944" t="s">
        <v>488</v>
      </c>
      <c r="C26" s="944" t="s">
        <v>489</v>
      </c>
      <c r="D26" s="944" t="s">
        <v>490</v>
      </c>
      <c r="E26" s="944" t="s">
        <v>511</v>
      </c>
      <c r="F26" s="944" t="s">
        <v>512</v>
      </c>
      <c r="G26" s="944" t="s">
        <v>513</v>
      </c>
      <c r="H26" s="944" t="s">
        <v>492</v>
      </c>
      <c r="I26" s="979" t="s">
        <v>356</v>
      </c>
      <c r="J26" s="979"/>
      <c r="K26" s="979"/>
      <c r="L26" s="944" t="s">
        <v>357</v>
      </c>
      <c r="M26" s="944" t="s">
        <v>493</v>
      </c>
      <c r="N26" s="944" t="s">
        <v>359</v>
      </c>
    </row>
    <row r="27" spans="1:14" ht="24">
      <c r="A27" s="19"/>
      <c r="B27" s="945"/>
      <c r="C27" s="945"/>
      <c r="D27" s="945"/>
      <c r="E27" s="945"/>
      <c r="F27" s="945"/>
      <c r="G27" s="945"/>
      <c r="H27" s="945"/>
      <c r="I27" s="90" t="s">
        <v>269</v>
      </c>
      <c r="J27" s="90" t="s">
        <v>347</v>
      </c>
      <c r="K27" s="90" t="s">
        <v>260</v>
      </c>
      <c r="L27" s="945"/>
      <c r="M27" s="945"/>
      <c r="N27" s="945"/>
    </row>
    <row r="28" spans="1:14">
      <c r="A28" s="19"/>
      <c r="B28" s="946"/>
      <c r="C28" s="946"/>
      <c r="D28" s="946"/>
      <c r="E28" s="946"/>
      <c r="F28" s="946"/>
      <c r="G28" s="946"/>
      <c r="H28" s="946"/>
      <c r="I28" s="91" t="s">
        <v>88</v>
      </c>
      <c r="J28" s="91" t="s">
        <v>88</v>
      </c>
      <c r="K28" s="91" t="s">
        <v>88</v>
      </c>
      <c r="L28" s="946"/>
      <c r="M28" s="91" t="s">
        <v>360</v>
      </c>
      <c r="N28" s="91" t="s">
        <v>360</v>
      </c>
    </row>
    <row r="29" spans="1:14">
      <c r="A29" s="19">
        <v>1</v>
      </c>
      <c r="B29" s="278" t="s">
        <v>480</v>
      </c>
      <c r="C29" s="277" t="s">
        <v>287</v>
      </c>
      <c r="D29" s="278" t="s">
        <v>362</v>
      </c>
      <c r="E29" s="278">
        <v>630</v>
      </c>
      <c r="F29" s="278" t="s">
        <v>514</v>
      </c>
      <c r="G29" s="838">
        <v>47939</v>
      </c>
      <c r="H29" s="278" t="s">
        <v>451</v>
      </c>
      <c r="I29" s="279">
        <v>0</v>
      </c>
      <c r="J29" s="283">
        <v>698646</v>
      </c>
      <c r="K29" s="279">
        <v>698646</v>
      </c>
      <c r="L29" s="277" t="s">
        <v>481</v>
      </c>
      <c r="M29" s="280">
        <v>4.1688000000000003E-2</v>
      </c>
      <c r="N29" s="280">
        <v>4.2000000000000003E-2</v>
      </c>
    </row>
    <row r="30" spans="1:14">
      <c r="A30" s="19">
        <v>2</v>
      </c>
      <c r="B30" s="282" t="s">
        <v>480</v>
      </c>
      <c r="C30" s="281" t="s">
        <v>287</v>
      </c>
      <c r="D30" s="282" t="s">
        <v>362</v>
      </c>
      <c r="E30" s="282">
        <v>655</v>
      </c>
      <c r="F30" s="282" t="s">
        <v>515</v>
      </c>
      <c r="G30" s="839">
        <v>48853</v>
      </c>
      <c r="H30" s="282" t="s">
        <v>451</v>
      </c>
      <c r="I30" s="283">
        <v>0</v>
      </c>
      <c r="J30" s="283">
        <v>550809</v>
      </c>
      <c r="K30" s="283">
        <v>550809</v>
      </c>
      <c r="L30" s="281" t="s">
        <v>481</v>
      </c>
      <c r="M30" s="284">
        <v>3.8348E-2</v>
      </c>
      <c r="N30" s="284">
        <v>3.8600000000000002E-2</v>
      </c>
    </row>
    <row r="31" spans="1:14">
      <c r="A31" s="19">
        <v>3</v>
      </c>
      <c r="B31" s="282" t="s">
        <v>480</v>
      </c>
      <c r="C31" s="281" t="s">
        <v>287</v>
      </c>
      <c r="D31" s="282" t="s">
        <v>362</v>
      </c>
      <c r="E31" s="282">
        <v>655</v>
      </c>
      <c r="F31" s="282" t="s">
        <v>516</v>
      </c>
      <c r="G31" s="839">
        <v>48366</v>
      </c>
      <c r="H31" s="282" t="s">
        <v>451</v>
      </c>
      <c r="I31" s="283">
        <v>0</v>
      </c>
      <c r="J31" s="283">
        <v>209221</v>
      </c>
      <c r="K31" s="283">
        <v>209221</v>
      </c>
      <c r="L31" s="281" t="s">
        <v>481</v>
      </c>
      <c r="M31" s="284">
        <v>3.9621999999999997E-2</v>
      </c>
      <c r="N31" s="284">
        <v>0.04</v>
      </c>
    </row>
    <row r="32" spans="1:14">
      <c r="A32" s="19">
        <v>4</v>
      </c>
      <c r="B32" s="282" t="s">
        <v>480</v>
      </c>
      <c r="C32" s="281" t="s">
        <v>287</v>
      </c>
      <c r="D32" s="282" t="s">
        <v>362</v>
      </c>
      <c r="E32" s="282">
        <v>713</v>
      </c>
      <c r="F32" s="282" t="s">
        <v>517</v>
      </c>
      <c r="G32" s="839">
        <v>49400</v>
      </c>
      <c r="H32" s="282" t="s">
        <v>451</v>
      </c>
      <c r="I32" s="283">
        <v>0</v>
      </c>
      <c r="J32" s="283">
        <v>853233</v>
      </c>
      <c r="K32" s="283">
        <v>853233</v>
      </c>
      <c r="L32" s="281" t="s">
        <v>495</v>
      </c>
      <c r="M32" s="284">
        <v>3.9142000000000003E-2</v>
      </c>
      <c r="N32" s="284">
        <v>3.9E-2</v>
      </c>
    </row>
    <row r="33" spans="1:14">
      <c r="A33" s="19">
        <v>5</v>
      </c>
      <c r="B33" s="282" t="s">
        <v>480</v>
      </c>
      <c r="C33" s="281" t="s">
        <v>287</v>
      </c>
      <c r="D33" s="282" t="s">
        <v>362</v>
      </c>
      <c r="E33" s="282">
        <v>713</v>
      </c>
      <c r="F33" s="282" t="s">
        <v>518</v>
      </c>
      <c r="G33" s="839">
        <v>49766</v>
      </c>
      <c r="H33" s="282" t="s">
        <v>451</v>
      </c>
      <c r="I33" s="283">
        <v>0</v>
      </c>
      <c r="J33" s="283">
        <v>723117</v>
      </c>
      <c r="K33" s="283">
        <v>723117</v>
      </c>
      <c r="L33" s="281" t="s">
        <v>481</v>
      </c>
      <c r="M33" s="284">
        <v>3.8087999999999997E-2</v>
      </c>
      <c r="N33" s="284">
        <v>3.7999999999999999E-2</v>
      </c>
    </row>
    <row r="34" spans="1:14">
      <c r="A34" s="19">
        <v>6</v>
      </c>
      <c r="B34" s="282" t="s">
        <v>480</v>
      </c>
      <c r="C34" s="281" t="s">
        <v>287</v>
      </c>
      <c r="D34" s="282" t="s">
        <v>362</v>
      </c>
      <c r="E34" s="282">
        <v>778</v>
      </c>
      <c r="F34" s="298" t="s">
        <v>519</v>
      </c>
      <c r="G34" s="840">
        <v>50131</v>
      </c>
      <c r="H34" s="298" t="s">
        <v>451</v>
      </c>
      <c r="I34" s="662">
        <v>0</v>
      </c>
      <c r="J34" s="283">
        <v>666491</v>
      </c>
      <c r="K34" s="283">
        <v>666491</v>
      </c>
      <c r="L34" s="300" t="s">
        <v>481</v>
      </c>
      <c r="M34" s="301">
        <v>3.5000000000000003E-2</v>
      </c>
      <c r="N34" s="284">
        <v>3.5000000000000003E-2</v>
      </c>
    </row>
    <row r="35" spans="1:14">
      <c r="A35" s="19">
        <v>7</v>
      </c>
      <c r="B35" s="282" t="s">
        <v>480</v>
      </c>
      <c r="C35" s="281" t="s">
        <v>287</v>
      </c>
      <c r="D35" s="282" t="s">
        <v>362</v>
      </c>
      <c r="E35" s="282">
        <v>778</v>
      </c>
      <c r="F35" s="282" t="s">
        <v>520</v>
      </c>
      <c r="G35" s="839">
        <v>50192</v>
      </c>
      <c r="H35" s="282" t="s">
        <v>451</v>
      </c>
      <c r="I35" s="283">
        <v>0</v>
      </c>
      <c r="J35" s="283">
        <v>241012</v>
      </c>
      <c r="K35" s="283">
        <v>241012</v>
      </c>
      <c r="L35" s="281" t="s">
        <v>495</v>
      </c>
      <c r="M35" s="284">
        <v>3.2171999999999999E-2</v>
      </c>
      <c r="N35" s="284">
        <v>3.3000000000000002E-2</v>
      </c>
    </row>
    <row r="36" spans="1:14">
      <c r="A36" s="19">
        <v>8</v>
      </c>
      <c r="B36" s="282" t="s">
        <v>480</v>
      </c>
      <c r="C36" s="281" t="s">
        <v>287</v>
      </c>
      <c r="D36" s="282" t="s">
        <v>362</v>
      </c>
      <c r="E36" s="282">
        <v>806</v>
      </c>
      <c r="F36" s="282" t="s">
        <v>521</v>
      </c>
      <c r="G36" s="839">
        <v>50437</v>
      </c>
      <c r="H36" s="282" t="s">
        <v>451</v>
      </c>
      <c r="I36" s="283">
        <v>762648</v>
      </c>
      <c r="J36" s="283">
        <v>0</v>
      </c>
      <c r="K36" s="283">
        <v>762648</v>
      </c>
      <c r="L36" s="281" t="s">
        <v>481</v>
      </c>
      <c r="M36" s="284">
        <v>3.1077E-2</v>
      </c>
      <c r="N36" s="284">
        <v>0.03</v>
      </c>
    </row>
    <row r="37" spans="1:14">
      <c r="A37" s="19">
        <v>9</v>
      </c>
      <c r="B37" s="282" t="s">
        <v>480</v>
      </c>
      <c r="C37" s="281" t="s">
        <v>287</v>
      </c>
      <c r="D37" s="282" t="s">
        <v>362</v>
      </c>
      <c r="E37" s="282">
        <v>806</v>
      </c>
      <c r="F37" s="282" t="s">
        <v>522</v>
      </c>
      <c r="G37" s="839">
        <v>51150</v>
      </c>
      <c r="H37" s="282" t="s">
        <v>451</v>
      </c>
      <c r="I37" s="283">
        <v>1124791</v>
      </c>
      <c r="J37" s="283">
        <v>0</v>
      </c>
      <c r="K37" s="283">
        <v>1124791</v>
      </c>
      <c r="L37" s="281" t="s">
        <v>495</v>
      </c>
      <c r="M37" s="284">
        <v>3.2939999999999997E-2</v>
      </c>
      <c r="N37" s="284">
        <v>3.2000000000000001E-2</v>
      </c>
    </row>
    <row r="38" spans="1:14">
      <c r="A38" s="19">
        <v>10</v>
      </c>
      <c r="B38" s="282" t="s">
        <v>480</v>
      </c>
      <c r="C38" s="281" t="s">
        <v>287</v>
      </c>
      <c r="D38" s="282" t="s">
        <v>362</v>
      </c>
      <c r="E38" s="282">
        <v>887</v>
      </c>
      <c r="F38" s="282" t="s">
        <v>523</v>
      </c>
      <c r="G38" s="839">
        <v>52305</v>
      </c>
      <c r="H38" s="282" t="s">
        <v>451</v>
      </c>
      <c r="I38" s="837">
        <v>629060</v>
      </c>
      <c r="J38" s="283">
        <v>0</v>
      </c>
      <c r="K38" s="283">
        <v>629060</v>
      </c>
      <c r="L38" s="281" t="s">
        <v>495</v>
      </c>
      <c r="M38" s="284">
        <v>2.8496E-2</v>
      </c>
      <c r="N38" s="284">
        <v>2.8000000000000001E-2</v>
      </c>
    </row>
    <row r="39" spans="1:14">
      <c r="A39" s="19">
        <v>11</v>
      </c>
      <c r="B39" s="282" t="s">
        <v>480</v>
      </c>
      <c r="C39" s="281" t="s">
        <v>287</v>
      </c>
      <c r="D39" s="282" t="s">
        <v>362</v>
      </c>
      <c r="E39" s="282">
        <v>886</v>
      </c>
      <c r="F39" s="282" t="s">
        <v>524</v>
      </c>
      <c r="G39" s="839">
        <v>45731</v>
      </c>
      <c r="H39" s="282" t="s">
        <v>451</v>
      </c>
      <c r="I39" s="837">
        <v>7241136</v>
      </c>
      <c r="J39" s="283">
        <v>0</v>
      </c>
      <c r="K39" s="283">
        <v>7241136</v>
      </c>
      <c r="L39" s="281" t="s">
        <v>495</v>
      </c>
      <c r="M39" s="284">
        <v>2.0535000000000001E-2</v>
      </c>
      <c r="N39" s="284">
        <v>1.7999999999999999E-2</v>
      </c>
    </row>
    <row r="40" spans="1:14">
      <c r="A40" s="19">
        <v>12</v>
      </c>
      <c r="B40" s="282" t="s">
        <v>480</v>
      </c>
      <c r="C40" s="281" t="s">
        <v>287</v>
      </c>
      <c r="D40" s="282" t="s">
        <v>362</v>
      </c>
      <c r="E40" s="282">
        <v>887</v>
      </c>
      <c r="F40" s="282" t="s">
        <v>525</v>
      </c>
      <c r="G40" s="839">
        <v>52671</v>
      </c>
      <c r="H40" s="282" t="s">
        <v>451</v>
      </c>
      <c r="I40" s="283">
        <v>562095</v>
      </c>
      <c r="J40" s="283">
        <v>0</v>
      </c>
      <c r="K40" s="283">
        <v>562095</v>
      </c>
      <c r="L40" s="281" t="s">
        <v>495</v>
      </c>
      <c r="M40" s="284">
        <v>2.1669999999999998E-2</v>
      </c>
      <c r="N40" s="284">
        <v>2.5000000000000001E-2</v>
      </c>
    </row>
    <row r="41" spans="1:14">
      <c r="A41" s="19">
        <v>13</v>
      </c>
      <c r="B41" s="282" t="s">
        <v>480</v>
      </c>
      <c r="C41" s="281" t="s">
        <v>287</v>
      </c>
      <c r="D41" s="282" t="s">
        <v>362</v>
      </c>
      <c r="E41" s="282">
        <v>0</v>
      </c>
      <c r="F41" s="282" t="s">
        <v>526</v>
      </c>
      <c r="G41" s="839">
        <v>50388</v>
      </c>
      <c r="H41" s="282" t="s">
        <v>452</v>
      </c>
      <c r="I41" s="283">
        <v>0</v>
      </c>
      <c r="J41" s="283">
        <v>42279</v>
      </c>
      <c r="K41" s="283">
        <v>42279</v>
      </c>
      <c r="L41" s="281" t="s">
        <v>495</v>
      </c>
      <c r="M41" s="284">
        <v>7.0592405520023771E-2</v>
      </c>
      <c r="N41" s="284">
        <v>6.8199999999999997E-2</v>
      </c>
    </row>
    <row r="42" spans="1:14" ht="12" hidden="1" customHeight="1">
      <c r="A42" s="19">
        <v>14</v>
      </c>
      <c r="B42" s="282" t="s">
        <v>480</v>
      </c>
      <c r="C42" s="281" t="s">
        <v>287</v>
      </c>
      <c r="D42" s="282" t="s">
        <v>362</v>
      </c>
      <c r="E42" s="282">
        <v>0</v>
      </c>
      <c r="F42" s="282" t="s">
        <v>527</v>
      </c>
      <c r="G42" s="839">
        <v>50388</v>
      </c>
      <c r="H42" s="282" t="s">
        <v>256</v>
      </c>
      <c r="I42" s="283">
        <v>0</v>
      </c>
      <c r="J42" s="283"/>
      <c r="K42" s="837">
        <v>0</v>
      </c>
      <c r="L42" s="281" t="s">
        <v>495</v>
      </c>
      <c r="M42" s="284">
        <v>2.3409163353616425E-2</v>
      </c>
      <c r="N42" s="284">
        <v>2.1600000000000001E-2</v>
      </c>
    </row>
    <row r="43" spans="1:14">
      <c r="A43" s="19">
        <v>15</v>
      </c>
      <c r="B43" s="286" t="s">
        <v>480</v>
      </c>
      <c r="C43" s="285" t="s">
        <v>287</v>
      </c>
      <c r="D43" s="286" t="s">
        <v>362</v>
      </c>
      <c r="E43" s="286">
        <v>0</v>
      </c>
      <c r="F43" s="286" t="s">
        <v>851</v>
      </c>
      <c r="G43" s="841">
        <v>47268</v>
      </c>
      <c r="H43" s="286" t="s">
        <v>849</v>
      </c>
      <c r="I43" s="283">
        <v>0</v>
      </c>
      <c r="J43" s="287">
        <v>1353006</v>
      </c>
      <c r="K43" s="837">
        <v>1353006</v>
      </c>
      <c r="L43" s="285" t="s">
        <v>481</v>
      </c>
      <c r="M43" s="288">
        <v>2.3433600270092114E-2</v>
      </c>
      <c r="N43" s="288">
        <v>2.0975000000000001E-2</v>
      </c>
    </row>
    <row r="44" spans="1:14">
      <c r="A44" s="19"/>
      <c r="B44" s="448" t="s">
        <v>260</v>
      </c>
      <c r="C44" s="448"/>
      <c r="D44" s="448"/>
      <c r="E44" s="448"/>
      <c r="F44" s="448"/>
      <c r="G44" s="448"/>
      <c r="H44" s="448"/>
      <c r="I44" s="449">
        <v>10319730</v>
      </c>
      <c r="J44" s="449">
        <v>5337814</v>
      </c>
      <c r="K44" s="449">
        <v>15657544</v>
      </c>
      <c r="L44" s="448"/>
      <c r="M44" s="448"/>
      <c r="N44" s="448"/>
    </row>
    <row r="45" spans="1:14">
      <c r="A45" s="19"/>
      <c r="B45" s="19"/>
      <c r="C45" s="19"/>
      <c r="D45" s="19"/>
      <c r="E45" s="19"/>
      <c r="F45" s="19"/>
      <c r="G45" s="19"/>
      <c r="H45" s="19"/>
      <c r="I45" s="19"/>
      <c r="J45" s="19"/>
      <c r="K45" s="19"/>
      <c r="L45" s="19"/>
      <c r="M45" s="19"/>
      <c r="N45" s="19"/>
    </row>
    <row r="46" spans="1:14">
      <c r="A46" s="19"/>
      <c r="B46" s="19"/>
      <c r="C46" s="19"/>
      <c r="D46" s="19"/>
      <c r="E46" s="19"/>
      <c r="F46" s="19"/>
      <c r="G46" s="19"/>
      <c r="H46" s="19"/>
      <c r="I46" s="19"/>
      <c r="J46" s="19"/>
      <c r="K46" s="19"/>
      <c r="L46" s="19"/>
      <c r="M46" s="19"/>
      <c r="N46" s="19"/>
    </row>
    <row r="47" spans="1:14">
      <c r="A47" s="19"/>
      <c r="B47" s="88" t="s">
        <v>350</v>
      </c>
      <c r="C47" s="19"/>
      <c r="D47" s="19"/>
      <c r="E47" s="19"/>
      <c r="F47" s="19"/>
      <c r="G47" s="19"/>
      <c r="H47" s="19"/>
      <c r="I47" s="19"/>
      <c r="J47" s="19"/>
      <c r="K47" s="19"/>
      <c r="L47" s="19"/>
      <c r="M47" s="19"/>
      <c r="N47" s="19"/>
    </row>
    <row r="48" spans="1:14" ht="12.6" thickBot="1"/>
    <row r="49" spans="1:14">
      <c r="A49" s="19"/>
      <c r="B49" s="980" t="s">
        <v>529</v>
      </c>
      <c r="C49" s="981"/>
      <c r="D49" s="981"/>
      <c r="E49" s="981"/>
      <c r="F49" s="981"/>
      <c r="G49" s="981"/>
      <c r="H49" s="981"/>
      <c r="I49" s="981"/>
      <c r="J49" s="981"/>
      <c r="K49" s="981"/>
      <c r="L49" s="981"/>
      <c r="M49" s="981"/>
      <c r="N49" s="982"/>
    </row>
    <row r="50" spans="1:14" ht="12" customHeight="1">
      <c r="A50" s="19"/>
      <c r="B50" s="983" t="s">
        <v>488</v>
      </c>
      <c r="C50" s="944" t="s">
        <v>489</v>
      </c>
      <c r="D50" s="944" t="s">
        <v>490</v>
      </c>
      <c r="E50" s="944" t="s">
        <v>511</v>
      </c>
      <c r="F50" s="944" t="s">
        <v>512</v>
      </c>
      <c r="G50" s="944" t="s">
        <v>513</v>
      </c>
      <c r="H50" s="944" t="s">
        <v>492</v>
      </c>
      <c r="I50" s="994" t="s">
        <v>356</v>
      </c>
      <c r="J50" s="995"/>
      <c r="K50" s="996"/>
      <c r="L50" s="944" t="s">
        <v>357</v>
      </c>
      <c r="M50" s="944" t="s">
        <v>493</v>
      </c>
      <c r="N50" s="985" t="s">
        <v>359</v>
      </c>
    </row>
    <row r="51" spans="1:14" ht="24">
      <c r="A51" s="19"/>
      <c r="B51" s="984"/>
      <c r="C51" s="945"/>
      <c r="D51" s="945"/>
      <c r="E51" s="945"/>
      <c r="F51" s="945"/>
      <c r="G51" s="945"/>
      <c r="H51" s="945"/>
      <c r="I51" s="90" t="s">
        <v>269</v>
      </c>
      <c r="J51" s="90" t="s">
        <v>347</v>
      </c>
      <c r="K51" s="90" t="s">
        <v>260</v>
      </c>
      <c r="L51" s="945"/>
      <c r="M51" s="945"/>
      <c r="N51" s="986"/>
    </row>
    <row r="52" spans="1:14">
      <c r="A52" s="19"/>
      <c r="B52" s="987"/>
      <c r="C52" s="946"/>
      <c r="D52" s="946"/>
      <c r="E52" s="946"/>
      <c r="F52" s="946"/>
      <c r="G52" s="946"/>
      <c r="H52" s="946"/>
      <c r="I52" s="91" t="s">
        <v>88</v>
      </c>
      <c r="J52" s="91" t="s">
        <v>88</v>
      </c>
      <c r="K52" s="91" t="s">
        <v>88</v>
      </c>
      <c r="L52" s="946"/>
      <c r="M52" s="91" t="s">
        <v>360</v>
      </c>
      <c r="N52" s="92" t="s">
        <v>360</v>
      </c>
    </row>
    <row r="53" spans="1:14">
      <c r="A53" s="19">
        <v>1</v>
      </c>
      <c r="B53" s="278" t="s">
        <v>480</v>
      </c>
      <c r="C53" s="277" t="s">
        <v>287</v>
      </c>
      <c r="D53" s="278" t="s">
        <v>362</v>
      </c>
      <c r="E53" s="278">
        <v>630</v>
      </c>
      <c r="F53" s="278" t="s">
        <v>514</v>
      </c>
      <c r="G53" s="294">
        <v>47939</v>
      </c>
      <c r="H53" s="278" t="s">
        <v>451</v>
      </c>
      <c r="I53" s="283">
        <v>0</v>
      </c>
      <c r="J53" s="283">
        <v>684481</v>
      </c>
      <c r="K53" s="295">
        <v>684481</v>
      </c>
      <c r="L53" s="277" t="s">
        <v>481</v>
      </c>
      <c r="M53" s="280">
        <v>4.1674000000000003E-2</v>
      </c>
      <c r="N53" s="280">
        <v>4.2000000000000003E-2</v>
      </c>
    </row>
    <row r="54" spans="1:14">
      <c r="A54" s="19">
        <v>2</v>
      </c>
      <c r="B54" s="282" t="s">
        <v>480</v>
      </c>
      <c r="C54" s="281" t="s">
        <v>287</v>
      </c>
      <c r="D54" s="282" t="s">
        <v>362</v>
      </c>
      <c r="E54" s="282">
        <v>655</v>
      </c>
      <c r="F54" s="282" t="s">
        <v>515</v>
      </c>
      <c r="G54" s="296">
        <v>48853</v>
      </c>
      <c r="H54" s="282" t="s">
        <v>451</v>
      </c>
      <c r="I54" s="283">
        <v>0</v>
      </c>
      <c r="J54" s="283">
        <v>537293</v>
      </c>
      <c r="K54" s="297">
        <v>537293</v>
      </c>
      <c r="L54" s="281" t="s">
        <v>481</v>
      </c>
      <c r="M54" s="284">
        <v>3.8337000000000003E-2</v>
      </c>
      <c r="N54" s="284">
        <v>3.8600000000000002E-2</v>
      </c>
    </row>
    <row r="55" spans="1:14">
      <c r="A55" s="19">
        <v>3</v>
      </c>
      <c r="B55" s="282" t="s">
        <v>480</v>
      </c>
      <c r="C55" s="281" t="s">
        <v>287</v>
      </c>
      <c r="D55" s="282" t="s">
        <v>362</v>
      </c>
      <c r="E55" s="282">
        <v>655</v>
      </c>
      <c r="F55" s="282" t="s">
        <v>516</v>
      </c>
      <c r="G55" s="296">
        <v>48366</v>
      </c>
      <c r="H55" s="282" t="s">
        <v>451</v>
      </c>
      <c r="I55" s="283">
        <v>0</v>
      </c>
      <c r="J55" s="283">
        <v>216655</v>
      </c>
      <c r="K55" s="297">
        <v>216655</v>
      </c>
      <c r="L55" s="281" t="s">
        <v>481</v>
      </c>
      <c r="M55" s="284">
        <v>4.0377999999999997E-2</v>
      </c>
      <c r="N55" s="284">
        <v>0.04</v>
      </c>
    </row>
    <row r="56" spans="1:14">
      <c r="A56" s="19">
        <v>4</v>
      </c>
      <c r="B56" s="282" t="s">
        <v>480</v>
      </c>
      <c r="C56" s="281" t="s">
        <v>287</v>
      </c>
      <c r="D56" s="282" t="s">
        <v>362</v>
      </c>
      <c r="E56" s="282">
        <v>713</v>
      </c>
      <c r="F56" s="282" t="s">
        <v>517</v>
      </c>
      <c r="G56" s="296">
        <v>49400</v>
      </c>
      <c r="H56" s="282" t="s">
        <v>451</v>
      </c>
      <c r="I56" s="283">
        <v>0</v>
      </c>
      <c r="J56" s="283">
        <v>808708</v>
      </c>
      <c r="K56" s="297">
        <v>808708</v>
      </c>
      <c r="L56" s="281" t="s">
        <v>495</v>
      </c>
      <c r="M56" s="284">
        <v>3.9149000000000003E-2</v>
      </c>
      <c r="N56" s="284">
        <v>3.9E-2</v>
      </c>
    </row>
    <row r="57" spans="1:14">
      <c r="A57" s="19">
        <v>5</v>
      </c>
      <c r="B57" s="282" t="s">
        <v>480</v>
      </c>
      <c r="C57" s="281" t="s">
        <v>287</v>
      </c>
      <c r="D57" s="282" t="s">
        <v>362</v>
      </c>
      <c r="E57" s="282">
        <v>713</v>
      </c>
      <c r="F57" s="282" t="s">
        <v>518</v>
      </c>
      <c r="G57" s="296">
        <v>49766</v>
      </c>
      <c r="H57" s="282" t="s">
        <v>451</v>
      </c>
      <c r="I57" s="283">
        <v>0</v>
      </c>
      <c r="J57" s="283">
        <v>688263</v>
      </c>
      <c r="K57" s="297">
        <v>688263</v>
      </c>
      <c r="L57" s="281" t="s">
        <v>481</v>
      </c>
      <c r="M57" s="284">
        <v>3.8092000000000001E-2</v>
      </c>
      <c r="N57" s="284">
        <v>3.7999999999999999E-2</v>
      </c>
    </row>
    <row r="58" spans="1:14">
      <c r="A58" s="19">
        <v>6</v>
      </c>
      <c r="B58" s="282" t="s">
        <v>480</v>
      </c>
      <c r="C58" s="281" t="s">
        <v>287</v>
      </c>
      <c r="D58" s="282" t="s">
        <v>362</v>
      </c>
      <c r="E58" s="282">
        <v>778</v>
      </c>
      <c r="F58" s="298" t="s">
        <v>519</v>
      </c>
      <c r="G58" s="299">
        <v>50131</v>
      </c>
      <c r="H58" s="298" t="s">
        <v>451</v>
      </c>
      <c r="I58" s="283">
        <v>0</v>
      </c>
      <c r="J58" s="283">
        <v>638259</v>
      </c>
      <c r="K58" s="297">
        <v>638259</v>
      </c>
      <c r="L58" s="300" t="s">
        <v>481</v>
      </c>
      <c r="M58" s="301">
        <v>3.5000000000000003E-2</v>
      </c>
      <c r="N58" s="284">
        <v>3.5000000000000003E-2</v>
      </c>
    </row>
    <row r="59" spans="1:14">
      <c r="A59" s="19">
        <v>7</v>
      </c>
      <c r="B59" s="282" t="s">
        <v>480</v>
      </c>
      <c r="C59" s="281" t="s">
        <v>287</v>
      </c>
      <c r="D59" s="282" t="s">
        <v>362</v>
      </c>
      <c r="E59" s="282">
        <v>778</v>
      </c>
      <c r="F59" s="282" t="s">
        <v>520</v>
      </c>
      <c r="G59" s="296">
        <v>50192</v>
      </c>
      <c r="H59" s="282" t="s">
        <v>451</v>
      </c>
      <c r="I59" s="283">
        <v>0</v>
      </c>
      <c r="J59" s="283">
        <v>282112</v>
      </c>
      <c r="K59" s="297">
        <v>282112</v>
      </c>
      <c r="L59" s="281" t="s">
        <v>495</v>
      </c>
      <c r="M59" s="284">
        <v>3.2105000000000002E-2</v>
      </c>
      <c r="N59" s="284">
        <v>3.3000000000000002E-2</v>
      </c>
    </row>
    <row r="60" spans="1:14">
      <c r="A60" s="19">
        <v>8</v>
      </c>
      <c r="B60" s="282" t="s">
        <v>480</v>
      </c>
      <c r="C60" s="281" t="s">
        <v>287</v>
      </c>
      <c r="D60" s="282" t="s">
        <v>362</v>
      </c>
      <c r="E60" s="282">
        <v>806</v>
      </c>
      <c r="F60" s="282" t="s">
        <v>521</v>
      </c>
      <c r="G60" s="296">
        <v>50437</v>
      </c>
      <c r="H60" s="282" t="s">
        <v>451</v>
      </c>
      <c r="I60" s="283">
        <v>687649</v>
      </c>
      <c r="J60" s="283">
        <v>0</v>
      </c>
      <c r="K60" s="297">
        <v>687649</v>
      </c>
      <c r="L60" s="281" t="s">
        <v>481</v>
      </c>
      <c r="M60" s="284">
        <v>3.1125E-2</v>
      </c>
      <c r="N60" s="284">
        <v>0.03</v>
      </c>
    </row>
    <row r="61" spans="1:14">
      <c r="A61" s="19">
        <v>9</v>
      </c>
      <c r="B61" s="282" t="s">
        <v>480</v>
      </c>
      <c r="C61" s="281" t="s">
        <v>287</v>
      </c>
      <c r="D61" s="282" t="s">
        <v>362</v>
      </c>
      <c r="E61" s="282">
        <v>806</v>
      </c>
      <c r="F61" s="282" t="s">
        <v>522</v>
      </c>
      <c r="G61" s="296">
        <v>51150</v>
      </c>
      <c r="H61" s="282" t="s">
        <v>451</v>
      </c>
      <c r="I61" s="283">
        <v>1033510</v>
      </c>
      <c r="J61" s="283">
        <v>0</v>
      </c>
      <c r="K61" s="297">
        <v>1033510</v>
      </c>
      <c r="L61" s="281" t="s">
        <v>495</v>
      </c>
      <c r="M61" s="284">
        <v>3.2981999999999997E-2</v>
      </c>
      <c r="N61" s="284">
        <v>3.2000000000000001E-2</v>
      </c>
    </row>
    <row r="62" spans="1:14">
      <c r="A62" s="19">
        <v>10</v>
      </c>
      <c r="B62" s="282" t="s">
        <v>480</v>
      </c>
      <c r="C62" s="281" t="s">
        <v>287</v>
      </c>
      <c r="D62" s="282" t="s">
        <v>362</v>
      </c>
      <c r="E62" s="282">
        <v>887</v>
      </c>
      <c r="F62" s="282" t="s">
        <v>523</v>
      </c>
      <c r="G62" s="296">
        <v>52305</v>
      </c>
      <c r="H62" s="282" t="s">
        <v>451</v>
      </c>
      <c r="I62" s="283">
        <v>579839</v>
      </c>
      <c r="J62" s="283">
        <v>0</v>
      </c>
      <c r="K62" s="297">
        <v>579839</v>
      </c>
      <c r="L62" s="281" t="s">
        <v>495</v>
      </c>
      <c r="M62" s="284">
        <v>2.8518000000000002E-2</v>
      </c>
      <c r="N62" s="284">
        <v>2.8000000000000001E-2</v>
      </c>
    </row>
    <row r="63" spans="1:14">
      <c r="A63" s="19">
        <v>11</v>
      </c>
      <c r="B63" s="282" t="s">
        <v>480</v>
      </c>
      <c r="C63" s="281" t="s">
        <v>287</v>
      </c>
      <c r="D63" s="282" t="s">
        <v>362</v>
      </c>
      <c r="E63" s="282">
        <v>886</v>
      </c>
      <c r="F63" s="282" t="s">
        <v>524</v>
      </c>
      <c r="G63" s="296">
        <v>45731</v>
      </c>
      <c r="H63" s="282" t="s">
        <v>451</v>
      </c>
      <c r="I63" s="283">
        <v>6976894</v>
      </c>
      <c r="J63" s="297">
        <v>6889700</v>
      </c>
      <c r="K63" s="297">
        <v>13866594</v>
      </c>
      <c r="L63" s="281" t="s">
        <v>495</v>
      </c>
      <c r="M63" s="284">
        <v>1.9668000000000001E-2</v>
      </c>
      <c r="N63" s="284">
        <v>1.7999999999999999E-2</v>
      </c>
    </row>
    <row r="64" spans="1:14">
      <c r="A64" s="19">
        <v>12</v>
      </c>
      <c r="B64" s="282" t="s">
        <v>480</v>
      </c>
      <c r="C64" s="281" t="s">
        <v>287</v>
      </c>
      <c r="D64" s="282" t="s">
        <v>362</v>
      </c>
      <c r="E64" s="282">
        <v>887</v>
      </c>
      <c r="F64" s="282" t="s">
        <v>525</v>
      </c>
      <c r="G64" s="296">
        <v>52671</v>
      </c>
      <c r="H64" s="282" t="s">
        <v>451</v>
      </c>
      <c r="I64" s="283">
        <v>706095</v>
      </c>
      <c r="J64" s="297">
        <v>0</v>
      </c>
      <c r="K64" s="297">
        <v>706095</v>
      </c>
      <c r="L64" s="281" t="s">
        <v>495</v>
      </c>
      <c r="M64" s="284">
        <v>2.1527000000000001E-2</v>
      </c>
      <c r="N64" s="284">
        <v>2.5000000000000001E-2</v>
      </c>
    </row>
    <row r="65" spans="1:14">
      <c r="A65" s="19">
        <v>13</v>
      </c>
      <c r="B65" s="282" t="s">
        <v>480</v>
      </c>
      <c r="C65" s="281" t="s">
        <v>287</v>
      </c>
      <c r="D65" s="282" t="s">
        <v>362</v>
      </c>
      <c r="E65" s="282">
        <v>0</v>
      </c>
      <c r="F65" s="282" t="s">
        <v>526</v>
      </c>
      <c r="G65" s="296">
        <v>50388</v>
      </c>
      <c r="H65" s="282" t="s">
        <v>452</v>
      </c>
      <c r="I65" s="283">
        <v>0</v>
      </c>
      <c r="J65" s="297">
        <v>29507</v>
      </c>
      <c r="K65" s="297">
        <v>29507</v>
      </c>
      <c r="L65" s="281" t="s">
        <v>495</v>
      </c>
      <c r="M65" s="284">
        <v>7.078230901902538E-2</v>
      </c>
      <c r="N65" s="284">
        <v>6.8199999999999997E-2</v>
      </c>
    </row>
    <row r="66" spans="1:14">
      <c r="A66" s="19">
        <v>14</v>
      </c>
      <c r="B66" s="282" t="s">
        <v>480</v>
      </c>
      <c r="C66" s="281" t="s">
        <v>287</v>
      </c>
      <c r="D66" s="282" t="s">
        <v>362</v>
      </c>
      <c r="E66" s="282">
        <v>0</v>
      </c>
      <c r="F66" s="282" t="s">
        <v>527</v>
      </c>
      <c r="G66" s="296">
        <v>50388</v>
      </c>
      <c r="H66" s="282" t="s">
        <v>256</v>
      </c>
      <c r="I66" s="283">
        <v>0</v>
      </c>
      <c r="J66" s="283">
        <v>0</v>
      </c>
      <c r="K66" s="283">
        <v>0</v>
      </c>
      <c r="L66" s="281" t="s">
        <v>495</v>
      </c>
      <c r="M66" s="284">
        <v>2.3535014391485198E-2</v>
      </c>
      <c r="N66" s="284">
        <v>2.1600000000000001E-2</v>
      </c>
    </row>
    <row r="67" spans="1:14">
      <c r="A67" s="19">
        <v>15</v>
      </c>
      <c r="B67" s="286"/>
      <c r="C67" s="285"/>
      <c r="D67" s="286"/>
      <c r="E67" s="286"/>
      <c r="F67" s="286"/>
      <c r="G67" s="302"/>
      <c r="H67" s="286"/>
      <c r="I67" s="283"/>
      <c r="J67" s="303"/>
      <c r="K67" s="297"/>
      <c r="L67" s="285"/>
      <c r="M67" s="288"/>
      <c r="N67" s="288"/>
    </row>
    <row r="68" spans="1:14" ht="12.6" thickBot="1">
      <c r="A68" s="19"/>
      <c r="B68" s="93" t="s">
        <v>260</v>
      </c>
      <c r="C68" s="94"/>
      <c r="D68" s="94"/>
      <c r="E68" s="94"/>
      <c r="F68" s="94"/>
      <c r="G68" s="94"/>
      <c r="H68" s="94"/>
      <c r="I68" s="95">
        <v>9983987</v>
      </c>
      <c r="J68" s="95">
        <v>10774978</v>
      </c>
      <c r="K68" s="95">
        <v>20758965</v>
      </c>
      <c r="L68" s="94"/>
      <c r="M68" s="94"/>
      <c r="N68" s="96"/>
    </row>
    <row r="69" spans="1:14" ht="12.6" thickBot="1">
      <c r="A69" s="19"/>
      <c r="B69" s="19"/>
      <c r="C69" s="19"/>
      <c r="D69" s="19"/>
      <c r="E69" s="19"/>
      <c r="F69" s="19"/>
      <c r="G69" s="19"/>
      <c r="H69" s="19"/>
      <c r="I69" s="19"/>
      <c r="J69" s="19"/>
      <c r="K69" s="19"/>
      <c r="L69" s="19"/>
      <c r="M69" s="19"/>
      <c r="N69" s="19"/>
    </row>
    <row r="70" spans="1:14">
      <c r="A70" s="19"/>
      <c r="B70" s="980" t="s">
        <v>528</v>
      </c>
      <c r="C70" s="981"/>
      <c r="D70" s="981"/>
      <c r="E70" s="981"/>
      <c r="F70" s="981"/>
      <c r="G70" s="981"/>
      <c r="H70" s="981"/>
      <c r="I70" s="981"/>
      <c r="J70" s="981"/>
      <c r="K70" s="981"/>
      <c r="L70" s="981"/>
      <c r="M70" s="981"/>
      <c r="N70" s="982"/>
    </row>
    <row r="71" spans="1:14" ht="12" customHeight="1">
      <c r="A71" s="19"/>
      <c r="B71" s="983" t="s">
        <v>488</v>
      </c>
      <c r="C71" s="944" t="s">
        <v>489</v>
      </c>
      <c r="D71" s="944" t="s">
        <v>490</v>
      </c>
      <c r="E71" s="944" t="s">
        <v>511</v>
      </c>
      <c r="F71" s="944" t="s">
        <v>512</v>
      </c>
      <c r="G71" s="944" t="s">
        <v>513</v>
      </c>
      <c r="H71" s="944" t="s">
        <v>492</v>
      </c>
      <c r="I71" s="994" t="s">
        <v>356</v>
      </c>
      <c r="J71" s="995"/>
      <c r="K71" s="996"/>
      <c r="L71" s="944" t="s">
        <v>357</v>
      </c>
      <c r="M71" s="944" t="s">
        <v>493</v>
      </c>
      <c r="N71" s="985" t="s">
        <v>359</v>
      </c>
    </row>
    <row r="72" spans="1:14" ht="24">
      <c r="A72" s="19"/>
      <c r="B72" s="984"/>
      <c r="C72" s="945"/>
      <c r="D72" s="945"/>
      <c r="E72" s="945"/>
      <c r="F72" s="945"/>
      <c r="G72" s="945"/>
      <c r="H72" s="945"/>
      <c r="I72" s="90" t="s">
        <v>269</v>
      </c>
      <c r="J72" s="90" t="s">
        <v>347</v>
      </c>
      <c r="K72" s="90" t="s">
        <v>260</v>
      </c>
      <c r="L72" s="945"/>
      <c r="M72" s="945"/>
      <c r="N72" s="986"/>
    </row>
    <row r="73" spans="1:14" ht="12" customHeight="1">
      <c r="A73" s="19"/>
      <c r="B73" s="987"/>
      <c r="C73" s="946"/>
      <c r="D73" s="946"/>
      <c r="E73" s="946"/>
      <c r="F73" s="946"/>
      <c r="G73" s="946"/>
      <c r="H73" s="946"/>
      <c r="I73" s="91" t="s">
        <v>88</v>
      </c>
      <c r="J73" s="91" t="s">
        <v>88</v>
      </c>
      <c r="K73" s="91" t="s">
        <v>88</v>
      </c>
      <c r="L73" s="946"/>
      <c r="M73" s="91" t="s">
        <v>360</v>
      </c>
      <c r="N73" s="92" t="s">
        <v>360</v>
      </c>
    </row>
    <row r="74" spans="1:14">
      <c r="A74" s="19">
        <v>1</v>
      </c>
      <c r="B74" s="278" t="s">
        <v>480</v>
      </c>
      <c r="C74" s="277" t="s">
        <v>287</v>
      </c>
      <c r="D74" s="278" t="s">
        <v>362</v>
      </c>
      <c r="E74" s="278">
        <v>630</v>
      </c>
      <c r="F74" s="278" t="s">
        <v>514</v>
      </c>
      <c r="G74" s="294">
        <v>47939</v>
      </c>
      <c r="H74" s="278" t="s">
        <v>451</v>
      </c>
      <c r="I74" s="279">
        <v>0</v>
      </c>
      <c r="J74" s="279">
        <v>669051</v>
      </c>
      <c r="K74" s="279">
        <v>669051</v>
      </c>
      <c r="L74" s="277" t="s">
        <v>481</v>
      </c>
      <c r="M74" s="304">
        <v>4.1674000000000003E-2</v>
      </c>
      <c r="N74" s="304">
        <v>4.2000000000000003E-2</v>
      </c>
    </row>
    <row r="75" spans="1:14">
      <c r="A75" s="19">
        <v>2</v>
      </c>
      <c r="B75" s="282" t="s">
        <v>480</v>
      </c>
      <c r="C75" s="281" t="s">
        <v>287</v>
      </c>
      <c r="D75" s="282" t="s">
        <v>362</v>
      </c>
      <c r="E75" s="282">
        <v>655</v>
      </c>
      <c r="F75" s="282" t="s">
        <v>515</v>
      </c>
      <c r="G75" s="296">
        <v>48853</v>
      </c>
      <c r="H75" s="282" t="s">
        <v>451</v>
      </c>
      <c r="I75" s="283">
        <v>0</v>
      </c>
      <c r="J75" s="283">
        <v>527477</v>
      </c>
      <c r="K75" s="283">
        <v>527477</v>
      </c>
      <c r="L75" s="281" t="s">
        <v>481</v>
      </c>
      <c r="M75" s="305">
        <v>3.8337000000000003E-2</v>
      </c>
      <c r="N75" s="305">
        <v>3.8600000000000002E-2</v>
      </c>
    </row>
    <row r="76" spans="1:14">
      <c r="A76" s="19">
        <v>3</v>
      </c>
      <c r="B76" s="282" t="s">
        <v>480</v>
      </c>
      <c r="C76" s="281" t="s">
        <v>287</v>
      </c>
      <c r="D76" s="282" t="s">
        <v>362</v>
      </c>
      <c r="E76" s="282">
        <v>655</v>
      </c>
      <c r="F76" s="282" t="s">
        <v>516</v>
      </c>
      <c r="G76" s="296">
        <v>48366</v>
      </c>
      <c r="H76" s="282" t="s">
        <v>451</v>
      </c>
      <c r="I76" s="283">
        <v>0</v>
      </c>
      <c r="J76" s="283">
        <v>200359</v>
      </c>
      <c r="K76" s="283">
        <v>200359</v>
      </c>
      <c r="L76" s="281" t="s">
        <v>481</v>
      </c>
      <c r="M76" s="305">
        <v>4.0377999999999997E-2</v>
      </c>
      <c r="N76" s="305">
        <v>0.04</v>
      </c>
    </row>
    <row r="77" spans="1:14">
      <c r="A77" s="19">
        <v>4</v>
      </c>
      <c r="B77" s="282" t="s">
        <v>480</v>
      </c>
      <c r="C77" s="281" t="s">
        <v>287</v>
      </c>
      <c r="D77" s="282" t="s">
        <v>362</v>
      </c>
      <c r="E77" s="282">
        <v>713</v>
      </c>
      <c r="F77" s="282" t="s">
        <v>517</v>
      </c>
      <c r="G77" s="296">
        <v>49400</v>
      </c>
      <c r="H77" s="282" t="s">
        <v>451</v>
      </c>
      <c r="I77" s="283">
        <v>0</v>
      </c>
      <c r="J77" s="283">
        <v>817090</v>
      </c>
      <c r="K77" s="283">
        <v>817090</v>
      </c>
      <c r="L77" s="281" t="s">
        <v>495</v>
      </c>
      <c r="M77" s="305">
        <v>3.9149000000000003E-2</v>
      </c>
      <c r="N77" s="305">
        <v>3.9E-2</v>
      </c>
    </row>
    <row r="78" spans="1:14">
      <c r="A78" s="19">
        <v>5</v>
      </c>
      <c r="B78" s="282" t="s">
        <v>480</v>
      </c>
      <c r="C78" s="281" t="s">
        <v>287</v>
      </c>
      <c r="D78" s="282" t="s">
        <v>362</v>
      </c>
      <c r="E78" s="282">
        <v>713</v>
      </c>
      <c r="F78" s="282" t="s">
        <v>518</v>
      </c>
      <c r="G78" s="296">
        <v>49766</v>
      </c>
      <c r="H78" s="282" t="s">
        <v>451</v>
      </c>
      <c r="I78" s="283">
        <v>0</v>
      </c>
      <c r="J78" s="283">
        <v>692486</v>
      </c>
      <c r="K78" s="283">
        <v>692486</v>
      </c>
      <c r="L78" s="281" t="s">
        <v>481</v>
      </c>
      <c r="M78" s="305">
        <v>3.8092000000000001E-2</v>
      </c>
      <c r="N78" s="305">
        <v>3.7999999999999999E-2</v>
      </c>
    </row>
    <row r="79" spans="1:14">
      <c r="A79" s="19">
        <v>6</v>
      </c>
      <c r="B79" s="282" t="s">
        <v>480</v>
      </c>
      <c r="C79" s="281" t="s">
        <v>287</v>
      </c>
      <c r="D79" s="282" t="s">
        <v>362</v>
      </c>
      <c r="E79" s="282">
        <v>778</v>
      </c>
      <c r="F79" s="282" t="s">
        <v>519</v>
      </c>
      <c r="G79" s="296">
        <v>50131</v>
      </c>
      <c r="H79" s="282" t="s">
        <v>451</v>
      </c>
      <c r="I79" s="283">
        <v>0</v>
      </c>
      <c r="J79" s="283">
        <v>638259</v>
      </c>
      <c r="K79" s="283">
        <v>638259</v>
      </c>
      <c r="L79" s="281" t="s">
        <v>481</v>
      </c>
      <c r="M79" s="305">
        <v>3.5000000000000003E-2</v>
      </c>
      <c r="N79" s="305">
        <v>3.5000000000000003E-2</v>
      </c>
    </row>
    <row r="80" spans="1:14">
      <c r="A80" s="19">
        <v>7</v>
      </c>
      <c r="B80" s="282" t="s">
        <v>480</v>
      </c>
      <c r="C80" s="281" t="s">
        <v>287</v>
      </c>
      <c r="D80" s="282" t="s">
        <v>362</v>
      </c>
      <c r="E80" s="282">
        <v>778</v>
      </c>
      <c r="F80" s="282" t="s">
        <v>520</v>
      </c>
      <c r="G80" s="296">
        <v>50192</v>
      </c>
      <c r="H80" s="282" t="s">
        <v>451</v>
      </c>
      <c r="I80" s="283">
        <v>0</v>
      </c>
      <c r="J80" s="283">
        <v>230803</v>
      </c>
      <c r="K80" s="283">
        <v>230803</v>
      </c>
      <c r="L80" s="281" t="s">
        <v>495</v>
      </c>
      <c r="M80" s="305">
        <v>3.2105000000000002E-2</v>
      </c>
      <c r="N80" s="305">
        <v>3.3000000000000002E-2</v>
      </c>
    </row>
    <row r="81" spans="1:14">
      <c r="A81" s="19">
        <v>8</v>
      </c>
      <c r="B81" s="282" t="s">
        <v>480</v>
      </c>
      <c r="C81" s="281" t="s">
        <v>287</v>
      </c>
      <c r="D81" s="282" t="s">
        <v>362</v>
      </c>
      <c r="E81" s="282">
        <v>806</v>
      </c>
      <c r="F81" s="282" t="s">
        <v>521</v>
      </c>
      <c r="G81" s="296">
        <v>50437</v>
      </c>
      <c r="H81" s="282" t="s">
        <v>451</v>
      </c>
      <c r="I81" s="283">
        <v>730342</v>
      </c>
      <c r="J81" s="283">
        <v>0</v>
      </c>
      <c r="K81" s="283">
        <v>730342</v>
      </c>
      <c r="L81" s="281" t="s">
        <v>481</v>
      </c>
      <c r="M81" s="305">
        <v>3.1125E-2</v>
      </c>
      <c r="N81" s="305">
        <v>0.03</v>
      </c>
    </row>
    <row r="82" spans="1:14">
      <c r="A82" s="19">
        <v>9</v>
      </c>
      <c r="B82" s="282" t="s">
        <v>480</v>
      </c>
      <c r="C82" s="281" t="s">
        <v>287</v>
      </c>
      <c r="D82" s="282" t="s">
        <v>362</v>
      </c>
      <c r="E82" s="282">
        <v>806</v>
      </c>
      <c r="F82" s="282" t="s">
        <v>522</v>
      </c>
      <c r="G82" s="296">
        <v>51150</v>
      </c>
      <c r="H82" s="282" t="s">
        <v>451</v>
      </c>
      <c r="I82" s="283">
        <v>1077145</v>
      </c>
      <c r="J82" s="283">
        <v>0</v>
      </c>
      <c r="K82" s="283">
        <v>1077145</v>
      </c>
      <c r="L82" s="281" t="s">
        <v>495</v>
      </c>
      <c r="M82" s="305">
        <v>3.2981999999999997E-2</v>
      </c>
      <c r="N82" s="305">
        <v>3.2000000000000001E-2</v>
      </c>
    </row>
    <row r="83" spans="1:14">
      <c r="A83" s="19">
        <v>10</v>
      </c>
      <c r="B83" s="282" t="s">
        <v>480</v>
      </c>
      <c r="C83" s="281" t="s">
        <v>287</v>
      </c>
      <c r="D83" s="282" t="s">
        <v>362</v>
      </c>
      <c r="E83" s="282">
        <v>887</v>
      </c>
      <c r="F83" s="282" t="s">
        <v>523</v>
      </c>
      <c r="G83" s="296">
        <v>52305</v>
      </c>
      <c r="H83" s="282" t="s">
        <v>451</v>
      </c>
      <c r="I83" s="283">
        <v>602413</v>
      </c>
      <c r="J83" s="283">
        <v>0</v>
      </c>
      <c r="K83" s="283">
        <v>602413</v>
      </c>
      <c r="L83" s="281" t="s">
        <v>495</v>
      </c>
      <c r="M83" s="305">
        <v>2.8518000000000002E-2</v>
      </c>
      <c r="N83" s="305">
        <v>2.8000000000000001E-2</v>
      </c>
    </row>
    <row r="84" spans="1:14">
      <c r="A84" s="19">
        <v>11</v>
      </c>
      <c r="B84" s="282" t="s">
        <v>480</v>
      </c>
      <c r="C84" s="281" t="s">
        <v>287</v>
      </c>
      <c r="D84" s="282" t="s">
        <v>362</v>
      </c>
      <c r="E84" s="282">
        <v>886</v>
      </c>
      <c r="F84" s="282" t="s">
        <v>524</v>
      </c>
      <c r="G84" s="296">
        <v>45731</v>
      </c>
      <c r="H84" s="282" t="s">
        <v>451</v>
      </c>
      <c r="I84" s="283">
        <v>7007196</v>
      </c>
      <c r="J84" s="283">
        <v>6898005</v>
      </c>
      <c r="K84" s="283">
        <v>13905201</v>
      </c>
      <c r="L84" s="281" t="s">
        <v>495</v>
      </c>
      <c r="M84" s="305">
        <v>1.9668000000000001E-2</v>
      </c>
      <c r="N84" s="305">
        <v>1.7999999999999999E-2</v>
      </c>
    </row>
    <row r="85" spans="1:14">
      <c r="A85" s="19">
        <v>12</v>
      </c>
      <c r="B85" s="282" t="s">
        <v>480</v>
      </c>
      <c r="C85" s="281" t="s">
        <v>287</v>
      </c>
      <c r="D85" s="282" t="s">
        <v>362</v>
      </c>
      <c r="E85" s="282">
        <v>887</v>
      </c>
      <c r="F85" s="282" t="s">
        <v>525</v>
      </c>
      <c r="G85" s="296">
        <v>52671</v>
      </c>
      <c r="H85" s="282" t="s">
        <v>451</v>
      </c>
      <c r="I85" s="283">
        <v>538285</v>
      </c>
      <c r="J85" s="283">
        <v>0</v>
      </c>
      <c r="K85" s="283">
        <v>538285</v>
      </c>
      <c r="L85" s="281" t="s">
        <v>495</v>
      </c>
      <c r="M85" s="305">
        <v>2.1527000000000001E-2</v>
      </c>
      <c r="N85" s="305">
        <v>2.5000000000000001E-2</v>
      </c>
    </row>
    <row r="86" spans="1:14">
      <c r="A86" s="19">
        <v>13</v>
      </c>
      <c r="B86" s="282" t="s">
        <v>480</v>
      </c>
      <c r="C86" s="281" t="s">
        <v>287</v>
      </c>
      <c r="D86" s="282" t="s">
        <v>362</v>
      </c>
      <c r="E86" s="282">
        <v>0</v>
      </c>
      <c r="F86" s="282" t="s">
        <v>526</v>
      </c>
      <c r="G86" s="296">
        <v>50388</v>
      </c>
      <c r="H86" s="282" t="s">
        <v>452</v>
      </c>
      <c r="I86" s="283">
        <v>0</v>
      </c>
      <c r="J86" s="283">
        <v>40866</v>
      </c>
      <c r="K86" s="283">
        <v>40866</v>
      </c>
      <c r="L86" s="281" t="s">
        <v>495</v>
      </c>
      <c r="M86" s="305">
        <v>7.078230901902538E-2</v>
      </c>
      <c r="N86" s="305">
        <v>6.8199999999999997E-2</v>
      </c>
    </row>
    <row r="87" spans="1:14">
      <c r="A87" s="19">
        <v>14</v>
      </c>
      <c r="B87" s="282" t="s">
        <v>480</v>
      </c>
      <c r="C87" s="281" t="s">
        <v>287</v>
      </c>
      <c r="D87" s="282" t="s">
        <v>362</v>
      </c>
      <c r="E87" s="282">
        <v>0</v>
      </c>
      <c r="F87" s="282" t="s">
        <v>527</v>
      </c>
      <c r="G87" s="296">
        <v>50388</v>
      </c>
      <c r="H87" s="282" t="s">
        <v>256</v>
      </c>
      <c r="I87" s="283">
        <v>0</v>
      </c>
      <c r="J87" s="283">
        <v>33642</v>
      </c>
      <c r="K87" s="283">
        <v>33642</v>
      </c>
      <c r="L87" s="281" t="s">
        <v>495</v>
      </c>
      <c r="M87" s="305">
        <v>2.3535014391485198E-2</v>
      </c>
      <c r="N87" s="305">
        <v>2.1600000000000001E-2</v>
      </c>
    </row>
    <row r="88" spans="1:14">
      <c r="A88" s="19">
        <v>15</v>
      </c>
      <c r="B88" s="286"/>
      <c r="C88" s="285"/>
      <c r="D88" s="286"/>
      <c r="E88" s="286"/>
      <c r="F88" s="286"/>
      <c r="G88" s="302"/>
      <c r="H88" s="286"/>
      <c r="I88" s="287"/>
      <c r="J88" s="287"/>
      <c r="K88" s="283"/>
      <c r="L88" s="285"/>
      <c r="M88" s="306"/>
      <c r="N88" s="306"/>
    </row>
    <row r="89" spans="1:14" ht="12.6" thickBot="1">
      <c r="A89" s="19"/>
      <c r="B89" s="93" t="s">
        <v>260</v>
      </c>
      <c r="C89" s="94"/>
      <c r="D89" s="94"/>
      <c r="E89" s="94"/>
      <c r="F89" s="94"/>
      <c r="G89" s="94"/>
      <c r="H89" s="94"/>
      <c r="I89" s="95">
        <v>9955381</v>
      </c>
      <c r="J89" s="95">
        <v>10748038</v>
      </c>
      <c r="K89" s="95">
        <v>20703419</v>
      </c>
      <c r="L89" s="94"/>
      <c r="M89" s="94"/>
      <c r="N89" s="96"/>
    </row>
    <row r="90" spans="1:14"/>
    <row r="91" spans="1:14"/>
  </sheetData>
  <mergeCells count="48">
    <mergeCell ref="M71:M72"/>
    <mergeCell ref="N71:N72"/>
    <mergeCell ref="B70:N70"/>
    <mergeCell ref="B71:B73"/>
    <mergeCell ref="C71:C73"/>
    <mergeCell ref="D71:D73"/>
    <mergeCell ref="E71:E73"/>
    <mergeCell ref="F71:F73"/>
    <mergeCell ref="G71:G73"/>
    <mergeCell ref="H71:H73"/>
    <mergeCell ref="I71:K71"/>
    <mergeCell ref="L71:L73"/>
    <mergeCell ref="N50:N51"/>
    <mergeCell ref="I26:K26"/>
    <mergeCell ref="L26:L28"/>
    <mergeCell ref="M26:M27"/>
    <mergeCell ref="N26:N27"/>
    <mergeCell ref="B49:N49"/>
    <mergeCell ref="B50:B52"/>
    <mergeCell ref="C50:C52"/>
    <mergeCell ref="D50:D52"/>
    <mergeCell ref="E50:E52"/>
    <mergeCell ref="F50:F52"/>
    <mergeCell ref="G50:G52"/>
    <mergeCell ref="H50:H52"/>
    <mergeCell ref="I50:K50"/>
    <mergeCell ref="L50:L52"/>
    <mergeCell ref="M50:M51"/>
    <mergeCell ref="B25:N25"/>
    <mergeCell ref="B26:B28"/>
    <mergeCell ref="C26:C28"/>
    <mergeCell ref="D26:D28"/>
    <mergeCell ref="E26:E28"/>
    <mergeCell ref="F26:F28"/>
    <mergeCell ref="G26:G28"/>
    <mergeCell ref="H26:H28"/>
    <mergeCell ref="B4:N4"/>
    <mergeCell ref="B5:B7"/>
    <mergeCell ref="C5:C7"/>
    <mergeCell ref="D5:D7"/>
    <mergeCell ref="E5:E7"/>
    <mergeCell ref="F5:F7"/>
    <mergeCell ref="G5:G7"/>
    <mergeCell ref="H5:H7"/>
    <mergeCell ref="I5:K5"/>
    <mergeCell ref="L5:L7"/>
    <mergeCell ref="M5:M6"/>
    <mergeCell ref="N5:N6"/>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tabColor theme="9" tint="-0.249977111117893"/>
  </sheetPr>
  <dimension ref="A1:X90"/>
  <sheetViews>
    <sheetView showGridLines="0" zoomScaleNormal="100" workbookViewId="0"/>
  </sheetViews>
  <sheetFormatPr baseColWidth="10" defaultColWidth="0" defaultRowHeight="12" zeroHeight="1"/>
  <cols>
    <col min="1" max="1" width="11.5546875" style="10" bestFit="1" customWidth="1"/>
    <col min="2" max="2" width="10.6640625" style="10" customWidth="1"/>
    <col min="3" max="3" width="20.5546875" style="10" bestFit="1" customWidth="1"/>
    <col min="4" max="4" width="9.33203125" style="10" customWidth="1"/>
    <col min="5" max="5" width="10.33203125" style="10" customWidth="1"/>
    <col min="6" max="6" width="8" style="10" bestFit="1" customWidth="1"/>
    <col min="7" max="7" width="10.5546875" style="10" customWidth="1"/>
    <col min="8" max="8" width="8.5546875" style="10" customWidth="1"/>
    <col min="9" max="9" width="11.5546875" style="10" customWidth="1"/>
    <col min="10" max="10" width="12.33203125" style="10" bestFit="1" customWidth="1"/>
    <col min="11" max="11" width="13" style="10" bestFit="1" customWidth="1"/>
    <col min="12" max="12" width="12.5546875" style="10" bestFit="1" customWidth="1"/>
    <col min="13" max="13" width="11" style="10" customWidth="1"/>
    <col min="14" max="15" width="8.5546875" style="10" customWidth="1"/>
    <col min="16" max="17" width="2" style="10" customWidth="1"/>
    <col min="18" max="20" width="11.5546875" style="10" customWidth="1"/>
    <col min="21" max="21" width="12.33203125" style="10" customWidth="1"/>
    <col min="22" max="22" width="14.44140625" style="10" customWidth="1"/>
    <col min="23" max="23" width="12.44140625" style="10" customWidth="1"/>
    <col min="24" max="24" width="11.5546875" style="10" customWidth="1"/>
    <col min="25" max="16384" width="11.5546875" style="10" hidden="1"/>
  </cols>
  <sheetData>
    <row r="1" spans="1:23"/>
    <row r="2" spans="1:23">
      <c r="A2" s="19"/>
      <c r="B2" s="88" t="s">
        <v>867</v>
      </c>
      <c r="C2" s="19"/>
      <c r="D2" s="19"/>
      <c r="E2" s="19"/>
      <c r="F2" s="19"/>
      <c r="G2" s="19"/>
      <c r="H2" s="19"/>
      <c r="I2" s="19"/>
      <c r="J2" s="19"/>
      <c r="K2" s="19"/>
      <c r="L2" s="19"/>
      <c r="M2" s="19"/>
      <c r="N2" s="19"/>
      <c r="O2" s="19"/>
      <c r="P2" s="19"/>
      <c r="Q2" s="19"/>
      <c r="R2" s="19"/>
      <c r="S2" s="19"/>
      <c r="T2" s="19"/>
      <c r="U2" s="19"/>
      <c r="V2" s="19"/>
      <c r="W2" s="19"/>
    </row>
    <row r="3" spans="1:23" ht="12.6" thickBot="1">
      <c r="A3" s="19"/>
      <c r="B3" s="21"/>
      <c r="C3" s="19"/>
      <c r="D3" s="19"/>
      <c r="E3" s="19"/>
      <c r="F3" s="19"/>
      <c r="G3" s="19"/>
      <c r="H3" s="19"/>
      <c r="I3" s="19"/>
      <c r="J3" s="19"/>
      <c r="K3" s="19"/>
      <c r="L3" s="19"/>
      <c r="M3" s="19"/>
      <c r="N3" s="19"/>
      <c r="O3" s="19"/>
      <c r="P3" s="19"/>
      <c r="Q3" s="19"/>
      <c r="R3" s="19"/>
      <c r="S3" s="19"/>
      <c r="T3" s="19"/>
      <c r="U3" s="19"/>
      <c r="V3" s="19"/>
      <c r="W3" s="19"/>
    </row>
    <row r="4" spans="1:23">
      <c r="A4" s="19"/>
      <c r="B4" s="451" t="s">
        <v>530</v>
      </c>
      <c r="C4" s="452"/>
      <c r="D4" s="452"/>
      <c r="E4" s="452"/>
      <c r="F4" s="452"/>
      <c r="G4" s="452"/>
      <c r="H4" s="452"/>
      <c r="I4" s="452"/>
      <c r="J4" s="452"/>
      <c r="K4" s="452"/>
      <c r="L4" s="452"/>
      <c r="M4" s="452"/>
      <c r="N4" s="452"/>
      <c r="O4" s="453"/>
      <c r="P4" s="19"/>
      <c r="Q4" s="19"/>
      <c r="R4" s="997" t="s">
        <v>356</v>
      </c>
      <c r="S4" s="998"/>
      <c r="T4" s="998"/>
      <c r="U4" s="998"/>
      <c r="V4" s="998"/>
      <c r="W4" s="999"/>
    </row>
    <row r="5" spans="1:23">
      <c r="A5" s="19"/>
      <c r="B5" s="944" t="s">
        <v>488</v>
      </c>
      <c r="C5" s="944" t="s">
        <v>489</v>
      </c>
      <c r="D5" s="944" t="s">
        <v>490</v>
      </c>
      <c r="E5" s="944" t="s">
        <v>511</v>
      </c>
      <c r="F5" s="944" t="s">
        <v>512</v>
      </c>
      <c r="G5" s="944" t="s">
        <v>513</v>
      </c>
      <c r="H5" s="944" t="s">
        <v>492</v>
      </c>
      <c r="I5" s="979" t="s">
        <v>356</v>
      </c>
      <c r="J5" s="979"/>
      <c r="K5" s="979"/>
      <c r="L5" s="979"/>
      <c r="M5" s="944" t="s">
        <v>357</v>
      </c>
      <c r="N5" s="944" t="s">
        <v>493</v>
      </c>
      <c r="O5" s="944" t="s">
        <v>359</v>
      </c>
      <c r="P5" s="19"/>
      <c r="Q5" s="19"/>
      <c r="R5" s="1000"/>
      <c r="S5" s="992"/>
      <c r="T5" s="992"/>
      <c r="U5" s="992"/>
      <c r="V5" s="992"/>
      <c r="W5" s="1001"/>
    </row>
    <row r="6" spans="1:23" ht="36">
      <c r="A6" s="19"/>
      <c r="B6" s="945"/>
      <c r="C6" s="945"/>
      <c r="D6" s="945"/>
      <c r="E6" s="945"/>
      <c r="F6" s="945"/>
      <c r="G6" s="945"/>
      <c r="H6" s="945"/>
      <c r="I6" s="90" t="s">
        <v>348</v>
      </c>
      <c r="J6" s="90" t="s">
        <v>349</v>
      </c>
      <c r="K6" s="90" t="s">
        <v>273</v>
      </c>
      <c r="L6" s="90" t="s">
        <v>260</v>
      </c>
      <c r="M6" s="945"/>
      <c r="N6" s="945"/>
      <c r="O6" s="945"/>
      <c r="P6" s="19"/>
      <c r="Q6" s="19"/>
      <c r="R6" s="99" t="s">
        <v>375</v>
      </c>
      <c r="S6" s="90" t="s">
        <v>376</v>
      </c>
      <c r="T6" s="90" t="s">
        <v>505</v>
      </c>
      <c r="U6" s="90" t="s">
        <v>377</v>
      </c>
      <c r="V6" s="90" t="s">
        <v>273</v>
      </c>
      <c r="W6" s="100" t="s">
        <v>506</v>
      </c>
    </row>
    <row r="7" spans="1:23">
      <c r="A7" s="19"/>
      <c r="B7" s="946"/>
      <c r="C7" s="946"/>
      <c r="D7" s="946"/>
      <c r="E7" s="946"/>
      <c r="F7" s="946"/>
      <c r="G7" s="946"/>
      <c r="H7" s="946"/>
      <c r="I7" s="91" t="s">
        <v>88</v>
      </c>
      <c r="J7" s="91" t="s">
        <v>88</v>
      </c>
      <c r="K7" s="91" t="s">
        <v>88</v>
      </c>
      <c r="L7" s="91" t="s">
        <v>88</v>
      </c>
      <c r="M7" s="946"/>
      <c r="N7" s="91" t="s">
        <v>360</v>
      </c>
      <c r="O7" s="91" t="s">
        <v>360</v>
      </c>
      <c r="P7" s="19"/>
      <c r="Q7" s="19"/>
      <c r="R7" s="101" t="s">
        <v>88</v>
      </c>
      <c r="S7" s="91" t="s">
        <v>88</v>
      </c>
      <c r="T7" s="91" t="s">
        <v>88</v>
      </c>
      <c r="U7" s="91" t="s">
        <v>88</v>
      </c>
      <c r="V7" s="91" t="s">
        <v>88</v>
      </c>
      <c r="W7" s="92" t="s">
        <v>88</v>
      </c>
    </row>
    <row r="8" spans="1:23">
      <c r="A8" s="19">
        <v>1</v>
      </c>
      <c r="B8" s="278" t="s">
        <v>480</v>
      </c>
      <c r="C8" s="277" t="s">
        <v>287</v>
      </c>
      <c r="D8" s="278" t="s">
        <v>362</v>
      </c>
      <c r="E8" s="278">
        <v>630</v>
      </c>
      <c r="F8" s="278" t="s">
        <v>514</v>
      </c>
      <c r="G8" s="838">
        <v>47939</v>
      </c>
      <c r="H8" s="278" t="s">
        <v>451</v>
      </c>
      <c r="I8" s="279">
        <v>0</v>
      </c>
      <c r="J8" s="279">
        <v>0</v>
      </c>
      <c r="K8" s="283">
        <v>67325406</v>
      </c>
      <c r="L8" s="279">
        <v>67325406</v>
      </c>
      <c r="M8" s="277" t="s">
        <v>481</v>
      </c>
      <c r="N8" s="280">
        <v>4.1688000000000003E-2</v>
      </c>
      <c r="O8" s="280">
        <v>4.2000000000000003E-2</v>
      </c>
      <c r="P8" s="19"/>
      <c r="Q8" s="19"/>
      <c r="R8" s="577">
        <v>0</v>
      </c>
      <c r="S8" s="576">
        <v>0</v>
      </c>
      <c r="T8" s="576">
        <v>0</v>
      </c>
      <c r="U8" s="576">
        <v>0</v>
      </c>
      <c r="V8" s="578">
        <v>67325406</v>
      </c>
      <c r="W8" s="580">
        <v>67325406</v>
      </c>
    </row>
    <row r="9" spans="1:23">
      <c r="A9" s="19">
        <v>2</v>
      </c>
      <c r="B9" s="282" t="s">
        <v>480</v>
      </c>
      <c r="C9" s="281" t="s">
        <v>287</v>
      </c>
      <c r="D9" s="282" t="s">
        <v>362</v>
      </c>
      <c r="E9" s="282">
        <v>655</v>
      </c>
      <c r="F9" s="282" t="s">
        <v>515</v>
      </c>
      <c r="G9" s="839">
        <v>48853</v>
      </c>
      <c r="H9" s="282" t="s">
        <v>451</v>
      </c>
      <c r="I9" s="283">
        <v>0</v>
      </c>
      <c r="J9" s="283">
        <v>0</v>
      </c>
      <c r="K9" s="283">
        <v>57719893</v>
      </c>
      <c r="L9" s="283">
        <v>57719893</v>
      </c>
      <c r="M9" s="281" t="s">
        <v>481</v>
      </c>
      <c r="N9" s="284">
        <v>3.8348E-2</v>
      </c>
      <c r="O9" s="284">
        <v>3.8600000000000002E-2</v>
      </c>
      <c r="P9" s="19"/>
      <c r="Q9" s="19"/>
      <c r="R9" s="577">
        <v>0</v>
      </c>
      <c r="S9" s="576">
        <v>0</v>
      </c>
      <c r="T9" s="576">
        <v>0</v>
      </c>
      <c r="U9" s="576">
        <v>0</v>
      </c>
      <c r="V9" s="578">
        <v>57719893</v>
      </c>
      <c r="W9" s="580">
        <v>57719893</v>
      </c>
    </row>
    <row r="10" spans="1:23">
      <c r="A10" s="19">
        <v>3</v>
      </c>
      <c r="B10" s="282" t="s">
        <v>480</v>
      </c>
      <c r="C10" s="281" t="s">
        <v>287</v>
      </c>
      <c r="D10" s="282" t="s">
        <v>362</v>
      </c>
      <c r="E10" s="282">
        <v>655</v>
      </c>
      <c r="F10" s="282" t="s">
        <v>516</v>
      </c>
      <c r="G10" s="839">
        <v>48366</v>
      </c>
      <c r="H10" s="282" t="s">
        <v>451</v>
      </c>
      <c r="I10" s="283">
        <v>0</v>
      </c>
      <c r="J10" s="283">
        <v>0</v>
      </c>
      <c r="K10" s="283">
        <v>63525548</v>
      </c>
      <c r="L10" s="283">
        <v>63525548</v>
      </c>
      <c r="M10" s="281" t="s">
        <v>481</v>
      </c>
      <c r="N10" s="284">
        <v>3.9621999999999997E-2</v>
      </c>
      <c r="O10" s="284">
        <v>0.04</v>
      </c>
      <c r="P10" s="19"/>
      <c r="Q10" s="19"/>
      <c r="R10" s="577">
        <v>0</v>
      </c>
      <c r="S10" s="576">
        <v>0</v>
      </c>
      <c r="T10" s="576">
        <v>0</v>
      </c>
      <c r="U10" s="576">
        <v>0</v>
      </c>
      <c r="V10" s="578">
        <v>63525548</v>
      </c>
      <c r="W10" s="580">
        <v>63525548</v>
      </c>
    </row>
    <row r="11" spans="1:23">
      <c r="A11" s="19">
        <v>4</v>
      </c>
      <c r="B11" s="282" t="s">
        <v>480</v>
      </c>
      <c r="C11" s="281" t="s">
        <v>287</v>
      </c>
      <c r="D11" s="282" t="s">
        <v>362</v>
      </c>
      <c r="E11" s="282">
        <v>713</v>
      </c>
      <c r="F11" s="282" t="s">
        <v>517</v>
      </c>
      <c r="G11" s="839">
        <v>49400</v>
      </c>
      <c r="H11" s="282" t="s">
        <v>451</v>
      </c>
      <c r="I11" s="283">
        <v>0</v>
      </c>
      <c r="J11" s="283">
        <v>0</v>
      </c>
      <c r="K11" s="283">
        <v>88269166</v>
      </c>
      <c r="L11" s="283">
        <v>88269166</v>
      </c>
      <c r="M11" s="281" t="s">
        <v>495</v>
      </c>
      <c r="N11" s="284">
        <v>3.9142000000000003E-2</v>
      </c>
      <c r="O11" s="284">
        <v>3.9E-2</v>
      </c>
      <c r="P11" s="19"/>
      <c r="Q11" s="19"/>
      <c r="R11" s="577">
        <v>0</v>
      </c>
      <c r="S11" s="576">
        <v>0</v>
      </c>
      <c r="T11" s="576">
        <v>0</v>
      </c>
      <c r="U11" s="576">
        <v>0</v>
      </c>
      <c r="V11" s="578">
        <v>88269166</v>
      </c>
      <c r="W11" s="580">
        <v>88269166</v>
      </c>
    </row>
    <row r="12" spans="1:23">
      <c r="A12" s="19">
        <v>5</v>
      </c>
      <c r="B12" s="282" t="s">
        <v>480</v>
      </c>
      <c r="C12" s="281" t="s">
        <v>287</v>
      </c>
      <c r="D12" s="282" t="s">
        <v>362</v>
      </c>
      <c r="E12" s="282">
        <v>713</v>
      </c>
      <c r="F12" s="282" t="s">
        <v>518</v>
      </c>
      <c r="G12" s="839">
        <v>49766</v>
      </c>
      <c r="H12" s="282" t="s">
        <v>451</v>
      </c>
      <c r="I12" s="283">
        <v>0</v>
      </c>
      <c r="J12" s="283">
        <v>0</v>
      </c>
      <c r="K12" s="283">
        <v>76777570</v>
      </c>
      <c r="L12" s="283">
        <v>76777570</v>
      </c>
      <c r="M12" s="281" t="s">
        <v>481</v>
      </c>
      <c r="N12" s="284">
        <v>3.8087999999999997E-2</v>
      </c>
      <c r="O12" s="284">
        <v>3.7999999999999999E-2</v>
      </c>
      <c r="P12" s="19"/>
      <c r="Q12" s="19"/>
      <c r="R12" s="577">
        <v>0</v>
      </c>
      <c r="S12" s="576">
        <v>0</v>
      </c>
      <c r="T12" s="576">
        <v>0</v>
      </c>
      <c r="U12" s="576">
        <v>0</v>
      </c>
      <c r="V12" s="578">
        <v>76777570</v>
      </c>
      <c r="W12" s="580">
        <v>76777570</v>
      </c>
    </row>
    <row r="13" spans="1:23">
      <c r="A13" s="19">
        <v>6</v>
      </c>
      <c r="B13" s="282" t="s">
        <v>480</v>
      </c>
      <c r="C13" s="281" t="s">
        <v>287</v>
      </c>
      <c r="D13" s="282" t="s">
        <v>362</v>
      </c>
      <c r="E13" s="282">
        <v>778</v>
      </c>
      <c r="F13" s="282" t="s">
        <v>519</v>
      </c>
      <c r="G13" s="839">
        <v>50131</v>
      </c>
      <c r="H13" s="282" t="s">
        <v>451</v>
      </c>
      <c r="I13" s="283">
        <v>0</v>
      </c>
      <c r="J13" s="283">
        <v>0</v>
      </c>
      <c r="K13" s="283">
        <v>76833380</v>
      </c>
      <c r="L13" s="283">
        <v>76833380</v>
      </c>
      <c r="M13" s="281" t="s">
        <v>481</v>
      </c>
      <c r="N13" s="284">
        <v>3.5000000000000003E-2</v>
      </c>
      <c r="O13" s="284">
        <v>3.5000000000000003E-2</v>
      </c>
      <c r="P13" s="19"/>
      <c r="Q13" s="19"/>
      <c r="R13" s="577">
        <v>0</v>
      </c>
      <c r="S13" s="576">
        <v>0</v>
      </c>
      <c r="T13" s="576">
        <v>0</v>
      </c>
      <c r="U13" s="576">
        <v>0</v>
      </c>
      <c r="V13" s="578">
        <v>76833380</v>
      </c>
      <c r="W13" s="580">
        <v>76833380</v>
      </c>
    </row>
    <row r="14" spans="1:23">
      <c r="A14" s="19">
        <v>7</v>
      </c>
      <c r="B14" s="282" t="s">
        <v>480</v>
      </c>
      <c r="C14" s="281" t="s">
        <v>287</v>
      </c>
      <c r="D14" s="282" t="s">
        <v>362</v>
      </c>
      <c r="E14" s="282">
        <v>778</v>
      </c>
      <c r="F14" s="282" t="s">
        <v>520</v>
      </c>
      <c r="G14" s="839">
        <v>50192</v>
      </c>
      <c r="H14" s="282" t="s">
        <v>451</v>
      </c>
      <c r="I14" s="283">
        <v>0</v>
      </c>
      <c r="J14" s="283">
        <v>0</v>
      </c>
      <c r="K14" s="283">
        <v>88995215</v>
      </c>
      <c r="L14" s="283">
        <v>88995215</v>
      </c>
      <c r="M14" s="281" t="s">
        <v>495</v>
      </c>
      <c r="N14" s="284">
        <v>3.2171999999999999E-2</v>
      </c>
      <c r="O14" s="284">
        <v>3.3000000000000002E-2</v>
      </c>
      <c r="P14" s="19"/>
      <c r="Q14" s="19"/>
      <c r="R14" s="577">
        <v>0</v>
      </c>
      <c r="S14" s="576">
        <v>0</v>
      </c>
      <c r="T14" s="576">
        <v>0</v>
      </c>
      <c r="U14" s="576">
        <v>0</v>
      </c>
      <c r="V14" s="578">
        <v>88995215</v>
      </c>
      <c r="W14" s="580">
        <v>88995215</v>
      </c>
    </row>
    <row r="15" spans="1:23">
      <c r="A15" s="19">
        <v>8</v>
      </c>
      <c r="B15" s="282" t="s">
        <v>480</v>
      </c>
      <c r="C15" s="281" t="s">
        <v>287</v>
      </c>
      <c r="D15" s="282" t="s">
        <v>362</v>
      </c>
      <c r="E15" s="282">
        <v>806</v>
      </c>
      <c r="F15" s="282" t="s">
        <v>521</v>
      </c>
      <c r="G15" s="839">
        <v>50437</v>
      </c>
      <c r="H15" s="282" t="s">
        <v>451</v>
      </c>
      <c r="I15" s="283">
        <v>0</v>
      </c>
      <c r="J15" s="283">
        <v>0</v>
      </c>
      <c r="K15" s="283">
        <v>60805760</v>
      </c>
      <c r="L15" s="283">
        <v>60805760</v>
      </c>
      <c r="M15" s="281" t="s">
        <v>481</v>
      </c>
      <c r="N15" s="284">
        <v>3.1077E-2</v>
      </c>
      <c r="O15" s="284">
        <v>0.03</v>
      </c>
      <c r="P15" s="19"/>
      <c r="Q15" s="19"/>
      <c r="R15" s="577">
        <v>0</v>
      </c>
      <c r="S15" s="576">
        <v>0</v>
      </c>
      <c r="T15" s="576">
        <v>0</v>
      </c>
      <c r="U15" s="576">
        <v>0</v>
      </c>
      <c r="V15" s="578">
        <v>60805760</v>
      </c>
      <c r="W15" s="580">
        <v>60805760</v>
      </c>
    </row>
    <row r="16" spans="1:23">
      <c r="A16" s="19">
        <v>9</v>
      </c>
      <c r="B16" s="282" t="s">
        <v>480</v>
      </c>
      <c r="C16" s="281" t="s">
        <v>287</v>
      </c>
      <c r="D16" s="282" t="s">
        <v>362</v>
      </c>
      <c r="E16" s="282">
        <v>806</v>
      </c>
      <c r="F16" s="282" t="s">
        <v>522</v>
      </c>
      <c r="G16" s="839">
        <v>51150</v>
      </c>
      <c r="H16" s="282" t="s">
        <v>451</v>
      </c>
      <c r="I16" s="283">
        <v>0</v>
      </c>
      <c r="J16" s="283">
        <v>0</v>
      </c>
      <c r="K16" s="283">
        <v>76063339</v>
      </c>
      <c r="L16" s="283">
        <v>76063339</v>
      </c>
      <c r="M16" s="281" t="s">
        <v>495</v>
      </c>
      <c r="N16" s="284">
        <v>3.2939999999999997E-2</v>
      </c>
      <c r="O16" s="284">
        <v>3.2000000000000001E-2</v>
      </c>
      <c r="P16" s="19"/>
      <c r="Q16" s="19"/>
      <c r="R16" s="577">
        <v>0</v>
      </c>
      <c r="S16" s="576">
        <v>0</v>
      </c>
      <c r="T16" s="576">
        <v>0</v>
      </c>
      <c r="U16" s="576">
        <v>0</v>
      </c>
      <c r="V16" s="578">
        <v>76063339</v>
      </c>
      <c r="W16" s="580">
        <v>76063339</v>
      </c>
    </row>
    <row r="17" spans="1:23">
      <c r="A17" s="19">
        <v>10</v>
      </c>
      <c r="B17" s="282" t="s">
        <v>480</v>
      </c>
      <c r="C17" s="281" t="s">
        <v>287</v>
      </c>
      <c r="D17" s="282" t="s">
        <v>362</v>
      </c>
      <c r="E17" s="282">
        <v>887</v>
      </c>
      <c r="F17" s="282" t="s">
        <v>523</v>
      </c>
      <c r="G17" s="839">
        <v>52305</v>
      </c>
      <c r="H17" s="282" t="s">
        <v>451</v>
      </c>
      <c r="I17" s="283">
        <v>0</v>
      </c>
      <c r="J17" s="283">
        <v>0</v>
      </c>
      <c r="K17" s="283">
        <v>76339756</v>
      </c>
      <c r="L17" s="283">
        <v>76339756</v>
      </c>
      <c r="M17" s="281" t="s">
        <v>495</v>
      </c>
      <c r="N17" s="284">
        <v>2.8496E-2</v>
      </c>
      <c r="O17" s="284">
        <v>2.8000000000000001E-2</v>
      </c>
      <c r="P17" s="19"/>
      <c r="Q17" s="19"/>
      <c r="R17" s="577">
        <v>0</v>
      </c>
      <c r="S17" s="576">
        <v>0</v>
      </c>
      <c r="T17" s="576">
        <v>0</v>
      </c>
      <c r="U17" s="576">
        <v>0</v>
      </c>
      <c r="V17" s="578">
        <v>76339756</v>
      </c>
      <c r="W17" s="580">
        <v>76339756</v>
      </c>
    </row>
    <row r="18" spans="1:23" hidden="1">
      <c r="A18" s="19">
        <v>11</v>
      </c>
      <c r="B18" s="282" t="s">
        <v>480</v>
      </c>
      <c r="C18" s="281" t="s">
        <v>287</v>
      </c>
      <c r="D18" s="282" t="s">
        <v>362</v>
      </c>
      <c r="E18" s="282">
        <v>886</v>
      </c>
      <c r="F18" s="282" t="s">
        <v>524</v>
      </c>
      <c r="G18" s="839">
        <v>45731</v>
      </c>
      <c r="H18" s="282" t="s">
        <v>451</v>
      </c>
      <c r="I18" s="283"/>
      <c r="J18" s="283">
        <v>0</v>
      </c>
      <c r="K18" s="283">
        <v>0</v>
      </c>
      <c r="L18" s="283">
        <v>0</v>
      </c>
      <c r="M18" s="281" t="s">
        <v>495</v>
      </c>
      <c r="N18" s="284">
        <v>2.0535000000000001E-2</v>
      </c>
      <c r="O18" s="284">
        <v>1.7999999999999999E-2</v>
      </c>
      <c r="P18" s="19"/>
      <c r="Q18" s="19"/>
      <c r="R18" s="577">
        <v>0</v>
      </c>
      <c r="S18" s="576">
        <v>0</v>
      </c>
      <c r="T18" s="576">
        <v>0</v>
      </c>
      <c r="U18" s="576">
        <v>0</v>
      </c>
      <c r="V18" s="578">
        <v>0</v>
      </c>
      <c r="W18" s="580">
        <v>0</v>
      </c>
    </row>
    <row r="19" spans="1:23">
      <c r="A19" s="19">
        <v>12</v>
      </c>
      <c r="B19" s="282" t="s">
        <v>480</v>
      </c>
      <c r="C19" s="281" t="s">
        <v>287</v>
      </c>
      <c r="D19" s="282" t="s">
        <v>362</v>
      </c>
      <c r="E19" s="282">
        <v>887</v>
      </c>
      <c r="F19" s="282" t="s">
        <v>525</v>
      </c>
      <c r="G19" s="839">
        <v>52671</v>
      </c>
      <c r="H19" s="282" t="s">
        <v>451</v>
      </c>
      <c r="I19" s="283">
        <v>0</v>
      </c>
      <c r="J19" s="283">
        <v>0</v>
      </c>
      <c r="K19" s="283">
        <v>80504289</v>
      </c>
      <c r="L19" s="283">
        <v>80504289</v>
      </c>
      <c r="M19" s="281" t="s">
        <v>495</v>
      </c>
      <c r="N19" s="284">
        <v>2.1669999999999998E-2</v>
      </c>
      <c r="O19" s="284">
        <v>2.5000000000000001E-2</v>
      </c>
      <c r="P19" s="19"/>
      <c r="Q19" s="19"/>
      <c r="R19" s="577">
        <v>0</v>
      </c>
      <c r="S19" s="577">
        <v>0</v>
      </c>
      <c r="T19" s="576">
        <v>0</v>
      </c>
      <c r="U19" s="576">
        <v>0</v>
      </c>
      <c r="V19" s="578">
        <v>80504289</v>
      </c>
      <c r="W19" s="580">
        <v>80504289</v>
      </c>
    </row>
    <row r="20" spans="1:23">
      <c r="A20" s="19">
        <v>13</v>
      </c>
      <c r="B20" s="282" t="s">
        <v>480</v>
      </c>
      <c r="C20" s="281" t="s">
        <v>287</v>
      </c>
      <c r="D20" s="282" t="s">
        <v>362</v>
      </c>
      <c r="E20" s="282">
        <v>0</v>
      </c>
      <c r="F20" s="282" t="s">
        <v>526</v>
      </c>
      <c r="G20" s="839">
        <v>50388</v>
      </c>
      <c r="H20" s="282" t="s">
        <v>452</v>
      </c>
      <c r="I20" s="283">
        <v>0</v>
      </c>
      <c r="J20" s="283">
        <v>0</v>
      </c>
      <c r="K20" s="283">
        <v>12148040</v>
      </c>
      <c r="L20" s="283">
        <v>12148040</v>
      </c>
      <c r="M20" s="281" t="s">
        <v>495</v>
      </c>
      <c r="N20" s="284">
        <v>7.0592405520023771E-2</v>
      </c>
      <c r="O20" s="284">
        <v>6.8199999999999997E-2</v>
      </c>
      <c r="P20" s="19"/>
      <c r="Q20" s="19"/>
      <c r="R20" s="577">
        <v>0</v>
      </c>
      <c r="S20" s="576">
        <v>0</v>
      </c>
      <c r="T20" s="576">
        <v>0</v>
      </c>
      <c r="U20" s="576">
        <v>0</v>
      </c>
      <c r="V20" s="578">
        <v>12148040</v>
      </c>
      <c r="W20" s="580">
        <v>12148040</v>
      </c>
    </row>
    <row r="21" spans="1:23">
      <c r="A21" s="19">
        <v>14</v>
      </c>
      <c r="B21" s="282" t="s">
        <v>480</v>
      </c>
      <c r="C21" s="281" t="s">
        <v>287</v>
      </c>
      <c r="D21" s="282" t="s">
        <v>362</v>
      </c>
      <c r="E21" s="282">
        <v>0</v>
      </c>
      <c r="F21" s="282" t="s">
        <v>527</v>
      </c>
      <c r="G21" s="839">
        <v>50388</v>
      </c>
      <c r="H21" s="282" t="s">
        <v>256</v>
      </c>
      <c r="I21" s="283">
        <v>0</v>
      </c>
      <c r="J21" s="837">
        <v>0</v>
      </c>
      <c r="K21" s="837">
        <v>31062090</v>
      </c>
      <c r="L21" s="283">
        <v>31062090</v>
      </c>
      <c r="M21" s="281" t="s">
        <v>495</v>
      </c>
      <c r="N21" s="284">
        <v>2.3409163353616425E-2</v>
      </c>
      <c r="O21" s="284">
        <v>2.1600000000000001E-2</v>
      </c>
      <c r="P21" s="19"/>
      <c r="Q21" s="19"/>
      <c r="R21" s="577">
        <v>0</v>
      </c>
      <c r="S21" s="576">
        <v>0</v>
      </c>
      <c r="T21" s="576">
        <v>0</v>
      </c>
      <c r="U21" s="576">
        <v>0</v>
      </c>
      <c r="V21" s="578">
        <v>31062090</v>
      </c>
      <c r="W21" s="580">
        <v>31062090</v>
      </c>
    </row>
    <row r="22" spans="1:23" ht="14.7" customHeight="1">
      <c r="A22" s="19">
        <v>15</v>
      </c>
      <c r="B22" s="286" t="s">
        <v>480</v>
      </c>
      <c r="C22" s="285" t="s">
        <v>287</v>
      </c>
      <c r="D22" s="286" t="s">
        <v>362</v>
      </c>
      <c r="E22" s="286">
        <v>0</v>
      </c>
      <c r="F22" s="286" t="s">
        <v>851</v>
      </c>
      <c r="G22" s="841">
        <v>47268</v>
      </c>
      <c r="H22" s="286" t="s">
        <v>849</v>
      </c>
      <c r="I22" s="287"/>
      <c r="J22" s="882">
        <v>109105657</v>
      </c>
      <c r="K22" s="837">
        <v>0</v>
      </c>
      <c r="L22" s="283">
        <v>109105657</v>
      </c>
      <c r="M22" s="285" t="s">
        <v>481</v>
      </c>
      <c r="N22" s="288">
        <v>2.3433600270092114E-2</v>
      </c>
      <c r="O22" s="288">
        <v>2.0975000000000001E-2</v>
      </c>
      <c r="P22" s="19"/>
      <c r="Q22" s="19"/>
      <c r="R22" s="535">
        <v>0</v>
      </c>
      <c r="S22" s="536">
        <v>0</v>
      </c>
      <c r="T22" s="536">
        <v>0</v>
      </c>
      <c r="U22" s="536">
        <v>109105657</v>
      </c>
      <c r="V22" s="536">
        <v>0</v>
      </c>
      <c r="W22" s="580">
        <v>109105657</v>
      </c>
    </row>
    <row r="23" spans="1:23" ht="12.6" thickBot="1">
      <c r="A23" s="19"/>
      <c r="B23" s="448"/>
      <c r="C23" s="448"/>
      <c r="D23" s="448"/>
      <c r="E23" s="448"/>
      <c r="F23" s="448"/>
      <c r="G23" s="448"/>
      <c r="H23" s="448"/>
      <c r="I23" s="449">
        <v>0</v>
      </c>
      <c r="J23" s="449">
        <v>109105657</v>
      </c>
      <c r="K23" s="449">
        <v>856369452</v>
      </c>
      <c r="L23" s="449">
        <v>965475109</v>
      </c>
      <c r="M23" s="448"/>
      <c r="N23" s="448"/>
      <c r="O23" s="448"/>
      <c r="P23" s="21"/>
      <c r="Q23" s="21"/>
      <c r="R23" s="106">
        <v>0</v>
      </c>
      <c r="S23" s="106">
        <v>0</v>
      </c>
      <c r="T23" s="106">
        <v>0</v>
      </c>
      <c r="U23" s="106">
        <v>109105657</v>
      </c>
      <c r="V23" s="106">
        <v>856369452</v>
      </c>
      <c r="W23" s="106">
        <v>965475109</v>
      </c>
    </row>
    <row r="24" spans="1:23" ht="12.6" thickBot="1">
      <c r="A24" s="19"/>
      <c r="B24" s="19"/>
      <c r="C24" s="19"/>
      <c r="D24" s="19"/>
      <c r="E24" s="19"/>
      <c r="F24" s="19"/>
      <c r="G24" s="19"/>
      <c r="H24" s="19"/>
      <c r="I24" s="19"/>
      <c r="J24" s="19"/>
      <c r="K24" s="19"/>
      <c r="L24" s="19"/>
      <c r="M24" s="19"/>
      <c r="N24" s="19"/>
      <c r="O24" s="19"/>
      <c r="P24" s="19"/>
      <c r="Q24" s="19"/>
      <c r="R24" s="19"/>
      <c r="S24" s="19"/>
      <c r="T24" s="19"/>
      <c r="U24" s="19"/>
      <c r="V24" s="19"/>
      <c r="W24" s="19"/>
    </row>
    <row r="25" spans="1:23">
      <c r="A25" s="19"/>
      <c r="B25" s="451" t="s">
        <v>531</v>
      </c>
      <c r="C25" s="452"/>
      <c r="D25" s="452"/>
      <c r="E25" s="452"/>
      <c r="F25" s="452"/>
      <c r="G25" s="452"/>
      <c r="H25" s="452"/>
      <c r="I25" s="452"/>
      <c r="J25" s="452"/>
      <c r="K25" s="452"/>
      <c r="L25" s="452"/>
      <c r="M25" s="452"/>
      <c r="N25" s="452"/>
      <c r="O25" s="453"/>
      <c r="P25" s="19"/>
      <c r="Q25" s="19"/>
      <c r="R25" s="997" t="s">
        <v>356</v>
      </c>
      <c r="S25" s="998"/>
      <c r="T25" s="998"/>
      <c r="U25" s="998"/>
      <c r="V25" s="998"/>
      <c r="W25" s="999"/>
    </row>
    <row r="26" spans="1:23">
      <c r="A26" s="19"/>
      <c r="B26" s="944" t="s">
        <v>488</v>
      </c>
      <c r="C26" s="944" t="s">
        <v>489</v>
      </c>
      <c r="D26" s="944" t="s">
        <v>490</v>
      </c>
      <c r="E26" s="944" t="s">
        <v>511</v>
      </c>
      <c r="F26" s="944" t="s">
        <v>512</v>
      </c>
      <c r="G26" s="944" t="s">
        <v>513</v>
      </c>
      <c r="H26" s="944" t="s">
        <v>492</v>
      </c>
      <c r="I26" s="979" t="s">
        <v>356</v>
      </c>
      <c r="J26" s="979"/>
      <c r="K26" s="979"/>
      <c r="L26" s="979"/>
      <c r="M26" s="944" t="s">
        <v>357</v>
      </c>
      <c r="N26" s="944" t="s">
        <v>493</v>
      </c>
      <c r="O26" s="944" t="s">
        <v>359</v>
      </c>
      <c r="P26" s="19"/>
      <c r="Q26" s="19"/>
      <c r="R26" s="1000"/>
      <c r="S26" s="992"/>
      <c r="T26" s="992"/>
      <c r="U26" s="992"/>
      <c r="V26" s="992"/>
      <c r="W26" s="1001"/>
    </row>
    <row r="27" spans="1:23" ht="36">
      <c r="A27" s="19"/>
      <c r="B27" s="945"/>
      <c r="C27" s="945"/>
      <c r="D27" s="945"/>
      <c r="E27" s="945"/>
      <c r="F27" s="945"/>
      <c r="G27" s="945"/>
      <c r="H27" s="945"/>
      <c r="I27" s="90" t="s">
        <v>348</v>
      </c>
      <c r="J27" s="90" t="s">
        <v>349</v>
      </c>
      <c r="K27" s="90" t="s">
        <v>273</v>
      </c>
      <c r="L27" s="90" t="s">
        <v>260</v>
      </c>
      <c r="M27" s="945"/>
      <c r="N27" s="945"/>
      <c r="O27" s="945"/>
      <c r="P27" s="19"/>
      <c r="Q27" s="19"/>
      <c r="R27" s="99" t="s">
        <v>375</v>
      </c>
      <c r="S27" s="90" t="s">
        <v>376</v>
      </c>
      <c r="T27" s="90" t="s">
        <v>505</v>
      </c>
      <c r="U27" s="90" t="s">
        <v>377</v>
      </c>
      <c r="V27" s="90" t="s">
        <v>273</v>
      </c>
      <c r="W27" s="100" t="s">
        <v>506</v>
      </c>
    </row>
    <row r="28" spans="1:23">
      <c r="A28" s="19"/>
      <c r="B28" s="946"/>
      <c r="C28" s="946"/>
      <c r="D28" s="946"/>
      <c r="E28" s="946"/>
      <c r="F28" s="946"/>
      <c r="G28" s="946"/>
      <c r="H28" s="946"/>
      <c r="I28" s="91" t="s">
        <v>88</v>
      </c>
      <c r="J28" s="91" t="s">
        <v>88</v>
      </c>
      <c r="K28" s="91" t="s">
        <v>88</v>
      </c>
      <c r="L28" s="91" t="s">
        <v>88</v>
      </c>
      <c r="M28" s="946"/>
      <c r="N28" s="91" t="s">
        <v>360</v>
      </c>
      <c r="O28" s="91" t="s">
        <v>360</v>
      </c>
      <c r="P28" s="19"/>
      <c r="Q28" s="19"/>
      <c r="R28" s="101" t="s">
        <v>88</v>
      </c>
      <c r="S28" s="91" t="s">
        <v>88</v>
      </c>
      <c r="T28" s="91" t="s">
        <v>88</v>
      </c>
      <c r="U28" s="91" t="s">
        <v>88</v>
      </c>
      <c r="V28" s="91" t="s">
        <v>88</v>
      </c>
      <c r="W28" s="92" t="s">
        <v>88</v>
      </c>
    </row>
    <row r="29" spans="1:23">
      <c r="A29" s="19">
        <v>1</v>
      </c>
      <c r="B29" s="278" t="s">
        <v>480</v>
      </c>
      <c r="C29" s="277" t="s">
        <v>287</v>
      </c>
      <c r="D29" s="278" t="s">
        <v>362</v>
      </c>
      <c r="E29" s="278">
        <v>630</v>
      </c>
      <c r="F29" s="278" t="s">
        <v>514</v>
      </c>
      <c r="G29" s="294">
        <v>47939</v>
      </c>
      <c r="H29" s="278" t="s">
        <v>451</v>
      </c>
      <c r="I29" s="279">
        <v>0</v>
      </c>
      <c r="J29" s="279">
        <v>0</v>
      </c>
      <c r="K29" s="279">
        <v>67229208</v>
      </c>
      <c r="L29" s="279">
        <v>67229208</v>
      </c>
      <c r="M29" s="277" t="s">
        <v>481</v>
      </c>
      <c r="N29" s="280">
        <v>4.1688000000000003E-2</v>
      </c>
      <c r="O29" s="280">
        <v>4.2000000000000003E-2</v>
      </c>
      <c r="P29" s="19"/>
      <c r="Q29" s="19"/>
      <c r="R29" s="577">
        <v>0</v>
      </c>
      <c r="S29" s="576">
        <v>0</v>
      </c>
      <c r="T29" s="576">
        <v>0</v>
      </c>
      <c r="U29" s="576">
        <v>0</v>
      </c>
      <c r="V29" s="578">
        <v>67229208</v>
      </c>
      <c r="W29" s="579">
        <v>65750755</v>
      </c>
    </row>
    <row r="30" spans="1:23">
      <c r="A30" s="19">
        <v>2</v>
      </c>
      <c r="B30" s="282" t="s">
        <v>480</v>
      </c>
      <c r="C30" s="281" t="s">
        <v>287</v>
      </c>
      <c r="D30" s="282" t="s">
        <v>362</v>
      </c>
      <c r="E30" s="282">
        <v>655</v>
      </c>
      <c r="F30" s="282" t="s">
        <v>515</v>
      </c>
      <c r="G30" s="296">
        <v>48853</v>
      </c>
      <c r="H30" s="282" t="s">
        <v>451</v>
      </c>
      <c r="I30" s="283">
        <v>0</v>
      </c>
      <c r="J30" s="283">
        <v>0</v>
      </c>
      <c r="K30" s="283">
        <v>57625035</v>
      </c>
      <c r="L30" s="283">
        <v>57625035</v>
      </c>
      <c r="M30" s="281" t="s">
        <v>481</v>
      </c>
      <c r="N30" s="284">
        <v>3.8348E-2</v>
      </c>
      <c r="O30" s="284">
        <v>3.8600000000000002E-2</v>
      </c>
      <c r="P30" s="19"/>
      <c r="Q30" s="19"/>
      <c r="R30" s="577">
        <v>0</v>
      </c>
      <c r="S30" s="576">
        <v>0</v>
      </c>
      <c r="T30" s="576">
        <v>0</v>
      </c>
      <c r="U30" s="576">
        <v>0</v>
      </c>
      <c r="V30" s="578">
        <v>57625035</v>
      </c>
      <c r="W30" s="579">
        <v>56357790</v>
      </c>
    </row>
    <row r="31" spans="1:23">
      <c r="A31" s="19">
        <v>3</v>
      </c>
      <c r="B31" s="282" t="s">
        <v>480</v>
      </c>
      <c r="C31" s="281" t="s">
        <v>287</v>
      </c>
      <c r="D31" s="282" t="s">
        <v>362</v>
      </c>
      <c r="E31" s="282">
        <v>655</v>
      </c>
      <c r="F31" s="282" t="s">
        <v>516</v>
      </c>
      <c r="G31" s="296">
        <v>48366</v>
      </c>
      <c r="H31" s="282" t="s">
        <v>451</v>
      </c>
      <c r="I31" s="283">
        <v>0</v>
      </c>
      <c r="J31" s="283">
        <v>0</v>
      </c>
      <c r="K31" s="283">
        <v>63387539</v>
      </c>
      <c r="L31" s="283">
        <v>63387539</v>
      </c>
      <c r="M31" s="281" t="s">
        <v>481</v>
      </c>
      <c r="N31" s="284">
        <v>3.9621999999999997E-2</v>
      </c>
      <c r="O31" s="284">
        <v>0.04</v>
      </c>
      <c r="P31" s="19"/>
      <c r="Q31" s="19"/>
      <c r="R31" s="577">
        <v>0</v>
      </c>
      <c r="S31" s="576">
        <v>0</v>
      </c>
      <c r="T31" s="576">
        <v>0</v>
      </c>
      <c r="U31" s="576">
        <v>0</v>
      </c>
      <c r="V31" s="578">
        <v>63387539</v>
      </c>
      <c r="W31" s="579">
        <v>61993569</v>
      </c>
    </row>
    <row r="32" spans="1:23">
      <c r="A32" s="19">
        <v>4</v>
      </c>
      <c r="B32" s="282" t="s">
        <v>480</v>
      </c>
      <c r="C32" s="281" t="s">
        <v>287</v>
      </c>
      <c r="D32" s="282" t="s">
        <v>362</v>
      </c>
      <c r="E32" s="282">
        <v>713</v>
      </c>
      <c r="F32" s="282" t="s">
        <v>517</v>
      </c>
      <c r="G32" s="296">
        <v>49400</v>
      </c>
      <c r="H32" s="282" t="s">
        <v>451</v>
      </c>
      <c r="I32" s="283">
        <v>0</v>
      </c>
      <c r="J32" s="283">
        <v>0</v>
      </c>
      <c r="K32" s="283">
        <v>88358387</v>
      </c>
      <c r="L32" s="283">
        <v>88358387</v>
      </c>
      <c r="M32" s="281" t="s">
        <v>495</v>
      </c>
      <c r="N32" s="284">
        <v>3.9142000000000003E-2</v>
      </c>
      <c r="O32" s="284">
        <v>3.9E-2</v>
      </c>
      <c r="P32" s="19"/>
      <c r="Q32" s="19"/>
      <c r="R32" s="577">
        <v>0</v>
      </c>
      <c r="S32" s="576">
        <v>0</v>
      </c>
      <c r="T32" s="576">
        <v>0</v>
      </c>
      <c r="U32" s="576">
        <v>0</v>
      </c>
      <c r="V32" s="578">
        <v>88358387</v>
      </c>
      <c r="W32" s="579">
        <v>86415278</v>
      </c>
    </row>
    <row r="33" spans="1:23">
      <c r="A33" s="19">
        <v>5</v>
      </c>
      <c r="B33" s="282" t="s">
        <v>480</v>
      </c>
      <c r="C33" s="281" t="s">
        <v>287</v>
      </c>
      <c r="D33" s="282" t="s">
        <v>362</v>
      </c>
      <c r="E33" s="282">
        <v>713</v>
      </c>
      <c r="F33" s="282" t="s">
        <v>518</v>
      </c>
      <c r="G33" s="296">
        <v>49766</v>
      </c>
      <c r="H33" s="282" t="s">
        <v>451</v>
      </c>
      <c r="I33" s="283">
        <v>0</v>
      </c>
      <c r="J33" s="283">
        <v>0</v>
      </c>
      <c r="K33" s="283">
        <v>76833380</v>
      </c>
      <c r="L33" s="283">
        <v>76833380</v>
      </c>
      <c r="M33" s="281" t="s">
        <v>481</v>
      </c>
      <c r="N33" s="284">
        <v>3.8087999999999997E-2</v>
      </c>
      <c r="O33" s="284">
        <v>3.7999999999999999E-2</v>
      </c>
      <c r="P33" s="19"/>
      <c r="Q33" s="19"/>
      <c r="R33" s="577">
        <v>0</v>
      </c>
      <c r="S33" s="576">
        <v>0</v>
      </c>
      <c r="T33" s="576">
        <v>0</v>
      </c>
      <c r="U33" s="576">
        <v>0</v>
      </c>
      <c r="V33" s="578">
        <v>76833380</v>
      </c>
      <c r="W33" s="579">
        <v>75143720</v>
      </c>
    </row>
    <row r="34" spans="1:23">
      <c r="A34" s="19">
        <v>6</v>
      </c>
      <c r="B34" s="282" t="s">
        <v>480</v>
      </c>
      <c r="C34" s="281" t="s">
        <v>287</v>
      </c>
      <c r="D34" s="282" t="s">
        <v>362</v>
      </c>
      <c r="E34" s="282">
        <v>778</v>
      </c>
      <c r="F34" s="282" t="s">
        <v>519</v>
      </c>
      <c r="G34" s="296">
        <v>50131</v>
      </c>
      <c r="H34" s="282" t="s">
        <v>451</v>
      </c>
      <c r="I34" s="283">
        <v>0</v>
      </c>
      <c r="J34" s="283">
        <v>0</v>
      </c>
      <c r="K34" s="283">
        <v>76833380</v>
      </c>
      <c r="L34" s="283">
        <v>76833380</v>
      </c>
      <c r="M34" s="281" t="s">
        <v>481</v>
      </c>
      <c r="N34" s="284">
        <v>3.5000000000000003E-2</v>
      </c>
      <c r="O34" s="284">
        <v>3.5000000000000003E-2</v>
      </c>
      <c r="P34" s="19"/>
      <c r="Q34" s="19"/>
      <c r="R34" s="577">
        <v>0</v>
      </c>
      <c r="S34" s="576">
        <v>0</v>
      </c>
      <c r="T34" s="576">
        <v>0</v>
      </c>
      <c r="U34" s="576">
        <v>0</v>
      </c>
      <c r="V34" s="578">
        <v>76833380</v>
      </c>
      <c r="W34" s="579">
        <v>75143720</v>
      </c>
    </row>
    <row r="35" spans="1:23">
      <c r="A35" s="19">
        <v>7</v>
      </c>
      <c r="B35" s="282" t="s">
        <v>480</v>
      </c>
      <c r="C35" s="281" t="s">
        <v>287</v>
      </c>
      <c r="D35" s="282" t="s">
        <v>362</v>
      </c>
      <c r="E35" s="282">
        <v>778</v>
      </c>
      <c r="F35" s="282" t="s">
        <v>520</v>
      </c>
      <c r="G35" s="296">
        <v>50192</v>
      </c>
      <c r="H35" s="282" t="s">
        <v>451</v>
      </c>
      <c r="I35" s="283">
        <v>0</v>
      </c>
      <c r="J35" s="283">
        <v>0</v>
      </c>
      <c r="K35" s="283">
        <v>88358387</v>
      </c>
      <c r="L35" s="283">
        <v>88358387</v>
      </c>
      <c r="M35" s="281" t="s">
        <v>495</v>
      </c>
      <c r="N35" s="284">
        <v>3.2171999999999999E-2</v>
      </c>
      <c r="O35" s="284">
        <v>3.3000000000000002E-2</v>
      </c>
      <c r="P35" s="19"/>
      <c r="Q35" s="19"/>
      <c r="R35" s="577">
        <v>0</v>
      </c>
      <c r="S35" s="576">
        <v>0</v>
      </c>
      <c r="T35" s="576">
        <v>0</v>
      </c>
      <c r="U35" s="576">
        <v>0</v>
      </c>
      <c r="V35" s="578">
        <v>88358387</v>
      </c>
      <c r="W35" s="579">
        <v>86415278</v>
      </c>
    </row>
    <row r="36" spans="1:23">
      <c r="A36" s="19">
        <v>8</v>
      </c>
      <c r="B36" s="282" t="s">
        <v>480</v>
      </c>
      <c r="C36" s="281" t="s">
        <v>287</v>
      </c>
      <c r="D36" s="282" t="s">
        <v>362</v>
      </c>
      <c r="E36" s="282">
        <v>806</v>
      </c>
      <c r="F36" s="282" t="s">
        <v>521</v>
      </c>
      <c r="G36" s="296">
        <v>50437</v>
      </c>
      <c r="H36" s="282" t="s">
        <v>451</v>
      </c>
      <c r="I36" s="283">
        <v>0</v>
      </c>
      <c r="J36" s="283">
        <v>0</v>
      </c>
      <c r="K36" s="283">
        <v>61466704</v>
      </c>
      <c r="L36" s="283">
        <v>61466704</v>
      </c>
      <c r="M36" s="281" t="s">
        <v>481</v>
      </c>
      <c r="N36" s="284">
        <v>3.1077E-2</v>
      </c>
      <c r="O36" s="284">
        <v>0.03</v>
      </c>
      <c r="P36" s="19"/>
      <c r="Q36" s="19"/>
      <c r="R36" s="577">
        <v>0</v>
      </c>
      <c r="S36" s="576">
        <v>0</v>
      </c>
      <c r="T36" s="576">
        <v>0</v>
      </c>
      <c r="U36" s="576">
        <v>0</v>
      </c>
      <c r="V36" s="578">
        <v>61466704</v>
      </c>
      <c r="W36" s="579">
        <v>60114976</v>
      </c>
    </row>
    <row r="37" spans="1:23">
      <c r="A37" s="19">
        <v>9</v>
      </c>
      <c r="B37" s="282" t="s">
        <v>480</v>
      </c>
      <c r="C37" s="281" t="s">
        <v>287</v>
      </c>
      <c r="D37" s="282" t="s">
        <v>362</v>
      </c>
      <c r="E37" s="282">
        <v>806</v>
      </c>
      <c r="F37" s="282" t="s">
        <v>522</v>
      </c>
      <c r="G37" s="296">
        <v>51150</v>
      </c>
      <c r="H37" s="282" t="s">
        <v>451</v>
      </c>
      <c r="I37" s="283">
        <v>0</v>
      </c>
      <c r="J37" s="283">
        <v>0</v>
      </c>
      <c r="K37" s="283">
        <v>76833380</v>
      </c>
      <c r="L37" s="283">
        <v>76833380</v>
      </c>
      <c r="M37" s="281" t="s">
        <v>495</v>
      </c>
      <c r="N37" s="284">
        <v>3.2939999999999997E-2</v>
      </c>
      <c r="O37" s="284">
        <v>3.2000000000000001E-2</v>
      </c>
      <c r="P37" s="19"/>
      <c r="Q37" s="19"/>
      <c r="R37" s="577">
        <v>0</v>
      </c>
      <c r="S37" s="576">
        <v>0</v>
      </c>
      <c r="T37" s="576">
        <v>0</v>
      </c>
      <c r="U37" s="576">
        <v>0</v>
      </c>
      <c r="V37" s="578">
        <v>76833380</v>
      </c>
      <c r="W37" s="579">
        <v>75143720</v>
      </c>
    </row>
    <row r="38" spans="1:23">
      <c r="A38" s="19">
        <v>10</v>
      </c>
      <c r="B38" s="282" t="s">
        <v>480</v>
      </c>
      <c r="C38" s="281" t="s">
        <v>287</v>
      </c>
      <c r="D38" s="282" t="s">
        <v>362</v>
      </c>
      <c r="E38" s="282">
        <v>887</v>
      </c>
      <c r="F38" s="282" t="s">
        <v>523</v>
      </c>
      <c r="G38" s="296">
        <v>52305</v>
      </c>
      <c r="H38" s="282" t="s">
        <v>451</v>
      </c>
      <c r="I38" s="283">
        <v>0</v>
      </c>
      <c r="J38" s="283">
        <v>0</v>
      </c>
      <c r="K38" s="283">
        <v>76833380</v>
      </c>
      <c r="L38" s="283">
        <v>76833380</v>
      </c>
      <c r="M38" s="281" t="s">
        <v>495</v>
      </c>
      <c r="N38" s="284">
        <v>2.8496E-2</v>
      </c>
      <c r="O38" s="284">
        <v>2.8000000000000001E-2</v>
      </c>
      <c r="P38" s="19"/>
      <c r="Q38" s="19"/>
      <c r="R38" s="577">
        <v>0</v>
      </c>
      <c r="S38" s="576">
        <v>0</v>
      </c>
      <c r="T38" s="576">
        <v>0</v>
      </c>
      <c r="U38" s="576">
        <v>0</v>
      </c>
      <c r="V38" s="578">
        <v>76833380</v>
      </c>
      <c r="W38" s="579">
        <v>75143720</v>
      </c>
    </row>
    <row r="39" spans="1:23" hidden="1">
      <c r="A39" s="19">
        <v>11</v>
      </c>
      <c r="B39" s="282" t="s">
        <v>480</v>
      </c>
      <c r="C39" s="281" t="s">
        <v>287</v>
      </c>
      <c r="D39" s="282" t="s">
        <v>362</v>
      </c>
      <c r="E39" s="282">
        <v>886</v>
      </c>
      <c r="F39" s="282" t="s">
        <v>524</v>
      </c>
      <c r="G39" s="296">
        <v>45731</v>
      </c>
      <c r="H39" s="282" t="s">
        <v>451</v>
      </c>
      <c r="I39" s="283">
        <v>0</v>
      </c>
      <c r="J39" s="283">
        <v>0</v>
      </c>
      <c r="K39" s="283">
        <v>0</v>
      </c>
      <c r="L39" s="283">
        <v>0</v>
      </c>
      <c r="M39" s="281" t="s">
        <v>495</v>
      </c>
      <c r="N39" s="284">
        <v>2.0535000000000001E-2</v>
      </c>
      <c r="O39" s="284">
        <v>1.7999999999999999E-2</v>
      </c>
      <c r="P39" s="19"/>
      <c r="Q39" s="19"/>
      <c r="R39" s="577">
        <v>0</v>
      </c>
      <c r="S39" s="576">
        <v>0</v>
      </c>
      <c r="T39" s="576">
        <v>0</v>
      </c>
      <c r="U39" s="576">
        <v>0</v>
      </c>
      <c r="V39" s="578">
        <v>0</v>
      </c>
      <c r="W39" s="579">
        <v>0</v>
      </c>
    </row>
    <row r="40" spans="1:23">
      <c r="A40" s="19">
        <v>12</v>
      </c>
      <c r="B40" s="282" t="s">
        <v>480</v>
      </c>
      <c r="C40" s="281" t="s">
        <v>287</v>
      </c>
      <c r="D40" s="282" t="s">
        <v>362</v>
      </c>
      <c r="E40" s="282">
        <v>887</v>
      </c>
      <c r="F40" s="282" t="s">
        <v>525</v>
      </c>
      <c r="G40" s="296">
        <v>52671</v>
      </c>
      <c r="H40" s="282" t="s">
        <v>451</v>
      </c>
      <c r="I40" s="283">
        <v>0</v>
      </c>
      <c r="J40" s="283">
        <v>0</v>
      </c>
      <c r="K40" s="283">
        <v>76833380</v>
      </c>
      <c r="L40" s="283">
        <v>76833380</v>
      </c>
      <c r="M40" s="281" t="s">
        <v>495</v>
      </c>
      <c r="N40" s="284">
        <v>2.1669999999999998E-2</v>
      </c>
      <c r="O40" s="284">
        <v>2.5000000000000001E-2</v>
      </c>
      <c r="P40" s="19"/>
      <c r="Q40" s="19"/>
      <c r="R40" s="577">
        <v>0</v>
      </c>
      <c r="S40" s="576">
        <v>0</v>
      </c>
      <c r="T40" s="576">
        <v>0</v>
      </c>
      <c r="U40" s="576">
        <v>0</v>
      </c>
      <c r="V40" s="578">
        <v>76833380</v>
      </c>
      <c r="W40" s="579">
        <v>75143720</v>
      </c>
    </row>
    <row r="41" spans="1:23">
      <c r="A41" s="19">
        <v>13</v>
      </c>
      <c r="B41" s="282" t="s">
        <v>480</v>
      </c>
      <c r="C41" s="281" t="s">
        <v>287</v>
      </c>
      <c r="D41" s="282" t="s">
        <v>362</v>
      </c>
      <c r="E41" s="282">
        <v>0</v>
      </c>
      <c r="F41" s="282" t="s">
        <v>526</v>
      </c>
      <c r="G41" s="296">
        <v>50388</v>
      </c>
      <c r="H41" s="282" t="s">
        <v>452</v>
      </c>
      <c r="I41" s="283">
        <v>0</v>
      </c>
      <c r="J41" s="283">
        <v>0</v>
      </c>
      <c r="K41" s="283">
        <v>12398400</v>
      </c>
      <c r="L41" s="283">
        <v>12398400</v>
      </c>
      <c r="M41" s="281" t="s">
        <v>495</v>
      </c>
      <c r="N41" s="284">
        <v>7.0592405520023771E-2</v>
      </c>
      <c r="O41" s="284">
        <v>6.8199999999999997E-2</v>
      </c>
      <c r="P41" s="19"/>
      <c r="Q41" s="19"/>
      <c r="R41" s="577">
        <v>0</v>
      </c>
      <c r="S41" s="576">
        <v>0</v>
      </c>
      <c r="T41" s="576">
        <v>0</v>
      </c>
      <c r="U41" s="576">
        <v>0</v>
      </c>
      <c r="V41" s="578">
        <v>12398400</v>
      </c>
      <c r="W41" s="579">
        <v>12599600</v>
      </c>
    </row>
    <row r="42" spans="1:23">
      <c r="A42" s="19">
        <v>14</v>
      </c>
      <c r="B42" s="282" t="s">
        <v>480</v>
      </c>
      <c r="C42" s="281" t="s">
        <v>287</v>
      </c>
      <c r="D42" s="282" t="s">
        <v>362</v>
      </c>
      <c r="E42" s="282">
        <v>0</v>
      </c>
      <c r="F42" s="282" t="s">
        <v>527</v>
      </c>
      <c r="G42" s="296">
        <v>50388</v>
      </c>
      <c r="H42" s="282" t="s">
        <v>256</v>
      </c>
      <c r="I42" s="283">
        <v>0</v>
      </c>
      <c r="J42" s="837">
        <v>0</v>
      </c>
      <c r="K42" s="837">
        <v>31734236</v>
      </c>
      <c r="L42" s="283">
        <v>31734236</v>
      </c>
      <c r="M42" s="281" t="s">
        <v>495</v>
      </c>
      <c r="N42" s="284">
        <v>2.3409163353616425E-2</v>
      </c>
      <c r="O42" s="284">
        <v>2.1600000000000001E-2</v>
      </c>
      <c r="P42" s="19"/>
      <c r="Q42" s="19"/>
      <c r="R42" s="577">
        <v>0</v>
      </c>
      <c r="S42" s="576">
        <v>0</v>
      </c>
      <c r="T42" s="576">
        <v>0</v>
      </c>
      <c r="U42" s="576">
        <v>0</v>
      </c>
      <c r="V42" s="578">
        <v>31734236</v>
      </c>
      <c r="W42" s="579">
        <v>29350000</v>
      </c>
    </row>
    <row r="43" spans="1:23" ht="12" customHeight="1">
      <c r="A43" s="19">
        <v>15</v>
      </c>
      <c r="B43" s="286" t="s">
        <v>480</v>
      </c>
      <c r="C43" s="285" t="s">
        <v>287</v>
      </c>
      <c r="D43" s="286" t="s">
        <v>362</v>
      </c>
      <c r="E43" s="286">
        <v>0</v>
      </c>
      <c r="F43" s="286" t="s">
        <v>851</v>
      </c>
      <c r="G43" s="302">
        <v>47268</v>
      </c>
      <c r="H43" s="286" t="s">
        <v>849</v>
      </c>
      <c r="I43" s="287">
        <v>0</v>
      </c>
      <c r="J43" s="882">
        <v>110057000</v>
      </c>
      <c r="K43" s="882">
        <v>0</v>
      </c>
      <c r="L43" s="283">
        <v>110057000</v>
      </c>
      <c r="M43" s="285" t="s">
        <v>481</v>
      </c>
      <c r="N43" s="288">
        <v>2.3433600270092114E-2</v>
      </c>
      <c r="O43" s="288">
        <v>2.0975000000000001E-2</v>
      </c>
      <c r="P43" s="19"/>
      <c r="Q43" s="19"/>
      <c r="R43" s="535">
        <v>0</v>
      </c>
      <c r="S43" s="536">
        <v>0</v>
      </c>
      <c r="T43" s="536">
        <v>0</v>
      </c>
      <c r="U43" s="536">
        <v>110057000</v>
      </c>
      <c r="V43" s="536">
        <v>0</v>
      </c>
      <c r="W43" s="537">
        <v>105114000</v>
      </c>
    </row>
    <row r="44" spans="1:23" ht="12.6" thickBot="1">
      <c r="A44" s="19"/>
      <c r="B44" s="448" t="s">
        <v>246</v>
      </c>
      <c r="C44" s="448"/>
      <c r="D44" s="448"/>
      <c r="E44" s="448"/>
      <c r="F44" s="448"/>
      <c r="G44" s="448"/>
      <c r="H44" s="448"/>
      <c r="I44" s="449">
        <v>0</v>
      </c>
      <c r="J44" s="449">
        <v>110057000</v>
      </c>
      <c r="K44" s="449">
        <v>854724796</v>
      </c>
      <c r="L44" s="449">
        <v>964781796</v>
      </c>
      <c r="M44" s="448"/>
      <c r="N44" s="448"/>
      <c r="O44" s="448"/>
      <c r="P44" s="21"/>
      <c r="Q44" s="21"/>
      <c r="R44" s="106">
        <v>0</v>
      </c>
      <c r="S44" s="106">
        <v>0</v>
      </c>
      <c r="T44" s="106">
        <v>0</v>
      </c>
      <c r="U44" s="106">
        <v>110057000</v>
      </c>
      <c r="V44" s="106">
        <v>854724796</v>
      </c>
      <c r="W44" s="106">
        <v>939829846</v>
      </c>
    </row>
    <row r="45" spans="1:23">
      <c r="A45" s="19"/>
      <c r="B45" s="19"/>
      <c r="C45" s="19"/>
      <c r="D45" s="19"/>
      <c r="E45" s="19"/>
      <c r="F45" s="19"/>
      <c r="G45" s="19"/>
      <c r="H45" s="19"/>
      <c r="I45" s="19"/>
      <c r="J45" s="19"/>
      <c r="K45" s="19"/>
      <c r="L45" s="19"/>
      <c r="M45" s="19"/>
      <c r="N45" s="19"/>
      <c r="O45" s="19"/>
      <c r="P45" s="19"/>
      <c r="Q45" s="19"/>
      <c r="R45" s="19"/>
      <c r="S45" s="19"/>
      <c r="T45" s="19"/>
      <c r="U45" s="19"/>
      <c r="V45" s="19"/>
      <c r="W45" s="19"/>
    </row>
    <row r="46" spans="1:23">
      <c r="A46" s="19"/>
      <c r="B46" s="19"/>
      <c r="C46" s="19"/>
      <c r="D46" s="19"/>
      <c r="E46" s="19"/>
      <c r="F46" s="19"/>
      <c r="G46" s="19"/>
      <c r="H46" s="19"/>
      <c r="I46" s="19"/>
      <c r="J46" s="19"/>
      <c r="K46" s="19"/>
      <c r="L46" s="19"/>
      <c r="M46" s="19"/>
      <c r="N46" s="19"/>
      <c r="O46" s="19"/>
      <c r="P46" s="19"/>
      <c r="Q46" s="19"/>
      <c r="R46" s="19"/>
      <c r="S46" s="19"/>
      <c r="T46" s="19"/>
      <c r="U46" s="19"/>
      <c r="V46" s="19"/>
      <c r="W46" s="19"/>
    </row>
    <row r="47" spans="1:23">
      <c r="A47" s="19"/>
      <c r="B47" s="88" t="s">
        <v>350</v>
      </c>
      <c r="C47" s="19"/>
      <c r="D47" s="19"/>
      <c r="E47" s="19"/>
      <c r="F47" s="19"/>
      <c r="G47" s="19"/>
      <c r="H47" s="19"/>
      <c r="I47" s="19"/>
      <c r="J47" s="19"/>
      <c r="K47" s="19"/>
      <c r="L47" s="19"/>
      <c r="M47" s="19"/>
      <c r="N47" s="19"/>
      <c r="O47" s="19"/>
      <c r="P47" s="19"/>
      <c r="Q47" s="19"/>
      <c r="R47" s="19"/>
      <c r="S47" s="19"/>
      <c r="T47" s="19"/>
      <c r="U47" s="19"/>
      <c r="V47" s="19"/>
      <c r="W47" s="19"/>
    </row>
    <row r="48" spans="1:23" ht="12.6" thickBot="1"/>
    <row r="49" spans="1:23">
      <c r="A49" s="19"/>
      <c r="B49" s="108" t="s">
        <v>530</v>
      </c>
      <c r="C49" s="109"/>
      <c r="D49" s="109"/>
      <c r="E49" s="109"/>
      <c r="F49" s="109"/>
      <c r="G49" s="109"/>
      <c r="H49" s="109"/>
      <c r="I49" s="109"/>
      <c r="J49" s="109"/>
      <c r="K49" s="109"/>
      <c r="L49" s="109"/>
      <c r="M49" s="109"/>
      <c r="N49" s="109"/>
      <c r="O49" s="110"/>
      <c r="P49" s="19"/>
      <c r="Q49" s="19"/>
      <c r="R49" s="997" t="s">
        <v>356</v>
      </c>
      <c r="S49" s="998"/>
      <c r="T49" s="998"/>
      <c r="U49" s="998"/>
      <c r="V49" s="998"/>
      <c r="W49" s="999"/>
    </row>
    <row r="50" spans="1:23">
      <c r="A50" s="19"/>
      <c r="B50" s="983" t="s">
        <v>488</v>
      </c>
      <c r="C50" s="944" t="s">
        <v>489</v>
      </c>
      <c r="D50" s="944" t="s">
        <v>490</v>
      </c>
      <c r="E50" s="944" t="s">
        <v>511</v>
      </c>
      <c r="F50" s="944" t="s">
        <v>512</v>
      </c>
      <c r="G50" s="944" t="s">
        <v>513</v>
      </c>
      <c r="H50" s="944" t="s">
        <v>492</v>
      </c>
      <c r="I50" s="979" t="s">
        <v>356</v>
      </c>
      <c r="J50" s="979"/>
      <c r="K50" s="979"/>
      <c r="L50" s="979"/>
      <c r="M50" s="944" t="s">
        <v>357</v>
      </c>
      <c r="N50" s="944" t="s">
        <v>493</v>
      </c>
      <c r="O50" s="985" t="s">
        <v>359</v>
      </c>
      <c r="P50" s="19"/>
      <c r="Q50" s="19"/>
      <c r="R50" s="1000"/>
      <c r="S50" s="992"/>
      <c r="T50" s="992"/>
      <c r="U50" s="992"/>
      <c r="V50" s="992"/>
      <c r="W50" s="1001"/>
    </row>
    <row r="51" spans="1:23" ht="36">
      <c r="A51" s="19"/>
      <c r="B51" s="984"/>
      <c r="C51" s="945"/>
      <c r="D51" s="945"/>
      <c r="E51" s="945"/>
      <c r="F51" s="945"/>
      <c r="G51" s="945"/>
      <c r="H51" s="945"/>
      <c r="I51" s="90" t="s">
        <v>348</v>
      </c>
      <c r="J51" s="90" t="s">
        <v>349</v>
      </c>
      <c r="K51" s="90" t="s">
        <v>273</v>
      </c>
      <c r="L51" s="90" t="s">
        <v>260</v>
      </c>
      <c r="M51" s="945"/>
      <c r="N51" s="945"/>
      <c r="O51" s="986"/>
      <c r="P51" s="19"/>
      <c r="Q51" s="19"/>
      <c r="R51" s="99" t="s">
        <v>375</v>
      </c>
      <c r="S51" s="90" t="s">
        <v>376</v>
      </c>
      <c r="T51" s="90" t="s">
        <v>505</v>
      </c>
      <c r="U51" s="90" t="s">
        <v>377</v>
      </c>
      <c r="V51" s="90" t="s">
        <v>273</v>
      </c>
      <c r="W51" s="100" t="s">
        <v>506</v>
      </c>
    </row>
    <row r="52" spans="1:23">
      <c r="A52" s="19"/>
      <c r="B52" s="987"/>
      <c r="C52" s="946"/>
      <c r="D52" s="946"/>
      <c r="E52" s="946"/>
      <c r="F52" s="946"/>
      <c r="G52" s="946"/>
      <c r="H52" s="946"/>
      <c r="I52" s="91" t="s">
        <v>88</v>
      </c>
      <c r="J52" s="91" t="s">
        <v>88</v>
      </c>
      <c r="K52" s="91" t="s">
        <v>88</v>
      </c>
      <c r="L52" s="91" t="s">
        <v>88</v>
      </c>
      <c r="M52" s="946"/>
      <c r="N52" s="91" t="s">
        <v>360</v>
      </c>
      <c r="O52" s="92" t="s">
        <v>360</v>
      </c>
      <c r="P52" s="19"/>
      <c r="Q52" s="19"/>
      <c r="R52" s="101" t="s">
        <v>88</v>
      </c>
      <c r="S52" s="91" t="s">
        <v>88</v>
      </c>
      <c r="T52" s="91" t="s">
        <v>88</v>
      </c>
      <c r="U52" s="91" t="s">
        <v>88</v>
      </c>
      <c r="V52" s="91" t="s">
        <v>88</v>
      </c>
      <c r="W52" s="92" t="s">
        <v>88</v>
      </c>
    </row>
    <row r="53" spans="1:23">
      <c r="A53" s="19">
        <v>1</v>
      </c>
      <c r="B53" s="278" t="s">
        <v>480</v>
      </c>
      <c r="C53" s="277" t="s">
        <v>287</v>
      </c>
      <c r="D53" s="278" t="s">
        <v>362</v>
      </c>
      <c r="E53" s="278">
        <v>630</v>
      </c>
      <c r="F53" s="278" t="s">
        <v>514</v>
      </c>
      <c r="G53" s="294">
        <v>47939</v>
      </c>
      <c r="H53" s="278" t="s">
        <v>451</v>
      </c>
      <c r="I53" s="279">
        <v>0</v>
      </c>
      <c r="J53" s="279">
        <v>0</v>
      </c>
      <c r="K53" s="279">
        <v>64493467</v>
      </c>
      <c r="L53" s="279">
        <v>64493467</v>
      </c>
      <c r="M53" s="277" t="s">
        <v>481</v>
      </c>
      <c r="N53" s="280">
        <v>4.1674000000000003E-2</v>
      </c>
      <c r="O53" s="280">
        <v>4.2000000000000003E-2</v>
      </c>
      <c r="P53" s="19"/>
      <c r="Q53" s="19"/>
      <c r="R53" s="577">
        <v>0</v>
      </c>
      <c r="S53" s="576">
        <v>0</v>
      </c>
      <c r="T53" s="576">
        <v>0</v>
      </c>
      <c r="U53" s="576">
        <v>0</v>
      </c>
      <c r="V53" s="578">
        <v>64493467</v>
      </c>
      <c r="W53" s="103">
        <v>65177948</v>
      </c>
    </row>
    <row r="54" spans="1:23">
      <c r="A54" s="19">
        <v>2</v>
      </c>
      <c r="B54" s="282" t="s">
        <v>480</v>
      </c>
      <c r="C54" s="281" t="s">
        <v>287</v>
      </c>
      <c r="D54" s="282" t="s">
        <v>362</v>
      </c>
      <c r="E54" s="282">
        <v>655</v>
      </c>
      <c r="F54" s="282" t="s">
        <v>515</v>
      </c>
      <c r="G54" s="296">
        <v>48853</v>
      </c>
      <c r="H54" s="282" t="s">
        <v>451</v>
      </c>
      <c r="I54" s="283">
        <v>0</v>
      </c>
      <c r="J54" s="283">
        <v>0</v>
      </c>
      <c r="K54" s="283">
        <v>55289284</v>
      </c>
      <c r="L54" s="283">
        <v>55289284</v>
      </c>
      <c r="M54" s="281" t="s">
        <v>481</v>
      </c>
      <c r="N54" s="284">
        <v>3.8337000000000003E-2</v>
      </c>
      <c r="O54" s="284">
        <v>3.8600000000000002E-2</v>
      </c>
      <c r="P54" s="19"/>
      <c r="Q54" s="19"/>
      <c r="R54" s="577">
        <v>0</v>
      </c>
      <c r="S54" s="576">
        <v>0</v>
      </c>
      <c r="T54" s="576">
        <v>0</v>
      </c>
      <c r="U54" s="576">
        <v>0</v>
      </c>
      <c r="V54" s="578">
        <v>55289284</v>
      </c>
      <c r="W54" s="103">
        <v>55826577</v>
      </c>
    </row>
    <row r="55" spans="1:23">
      <c r="A55" s="19">
        <v>3</v>
      </c>
      <c r="B55" s="282" t="s">
        <v>480</v>
      </c>
      <c r="C55" s="281" t="s">
        <v>287</v>
      </c>
      <c r="D55" s="282" t="s">
        <v>362</v>
      </c>
      <c r="E55" s="282">
        <v>655</v>
      </c>
      <c r="F55" s="282" t="s">
        <v>516</v>
      </c>
      <c r="G55" s="296">
        <v>48366</v>
      </c>
      <c r="H55" s="282" t="s">
        <v>451</v>
      </c>
      <c r="I55" s="283">
        <v>0</v>
      </c>
      <c r="J55" s="283">
        <v>0</v>
      </c>
      <c r="K55" s="283">
        <v>60850960</v>
      </c>
      <c r="L55" s="283">
        <v>60850960</v>
      </c>
      <c r="M55" s="281" t="s">
        <v>481</v>
      </c>
      <c r="N55" s="284">
        <v>4.0377999999999997E-2</v>
      </c>
      <c r="O55" s="284">
        <v>0.04</v>
      </c>
      <c r="P55" s="19"/>
      <c r="Q55" s="19"/>
      <c r="R55" s="577">
        <v>0</v>
      </c>
      <c r="S55" s="576">
        <v>0</v>
      </c>
      <c r="T55" s="576">
        <v>0</v>
      </c>
      <c r="U55" s="576">
        <v>0</v>
      </c>
      <c r="V55" s="578">
        <v>60850960</v>
      </c>
      <c r="W55" s="103">
        <v>61067615</v>
      </c>
    </row>
    <row r="56" spans="1:23">
      <c r="A56" s="19">
        <v>4</v>
      </c>
      <c r="B56" s="282" t="s">
        <v>480</v>
      </c>
      <c r="C56" s="281" t="s">
        <v>287</v>
      </c>
      <c r="D56" s="282" t="s">
        <v>362</v>
      </c>
      <c r="E56" s="282">
        <v>713</v>
      </c>
      <c r="F56" s="282" t="s">
        <v>517</v>
      </c>
      <c r="G56" s="296">
        <v>49400</v>
      </c>
      <c r="H56" s="282" t="s">
        <v>451</v>
      </c>
      <c r="I56" s="283">
        <v>0</v>
      </c>
      <c r="J56" s="283">
        <v>0</v>
      </c>
      <c r="K56" s="283">
        <v>84517667</v>
      </c>
      <c r="L56" s="283">
        <v>84517667</v>
      </c>
      <c r="M56" s="281" t="s">
        <v>495</v>
      </c>
      <c r="N56" s="284">
        <v>3.9149000000000003E-2</v>
      </c>
      <c r="O56" s="284">
        <v>3.9E-2</v>
      </c>
      <c r="P56" s="19"/>
      <c r="Q56" s="19"/>
      <c r="R56" s="577">
        <v>0</v>
      </c>
      <c r="S56" s="576">
        <v>0</v>
      </c>
      <c r="T56" s="576">
        <v>0</v>
      </c>
      <c r="U56" s="576">
        <v>0</v>
      </c>
      <c r="V56" s="578">
        <v>84517667</v>
      </c>
      <c r="W56" s="103">
        <v>85326375</v>
      </c>
    </row>
    <row r="57" spans="1:23">
      <c r="A57" s="19">
        <v>5</v>
      </c>
      <c r="B57" s="282" t="s">
        <v>480</v>
      </c>
      <c r="C57" s="281" t="s">
        <v>287</v>
      </c>
      <c r="D57" s="282" t="s">
        <v>362</v>
      </c>
      <c r="E57" s="282">
        <v>713</v>
      </c>
      <c r="F57" s="282" t="s">
        <v>518</v>
      </c>
      <c r="G57" s="296">
        <v>49766</v>
      </c>
      <c r="H57" s="282" t="s">
        <v>451</v>
      </c>
      <c r="I57" s="283">
        <v>0</v>
      </c>
      <c r="J57" s="283">
        <v>0</v>
      </c>
      <c r="K57" s="283">
        <v>73518556</v>
      </c>
      <c r="L57" s="283">
        <v>73518556</v>
      </c>
      <c r="M57" s="281" t="s">
        <v>481</v>
      </c>
      <c r="N57" s="284">
        <v>3.8092000000000001E-2</v>
      </c>
      <c r="O57" s="284">
        <v>3.7999999999999999E-2</v>
      </c>
      <c r="P57" s="19"/>
      <c r="Q57" s="19"/>
      <c r="R57" s="577">
        <v>0</v>
      </c>
      <c r="S57" s="576">
        <v>0</v>
      </c>
      <c r="T57" s="576">
        <v>0</v>
      </c>
      <c r="U57" s="576">
        <v>0</v>
      </c>
      <c r="V57" s="578">
        <v>73518556</v>
      </c>
      <c r="W57" s="103">
        <v>74206819</v>
      </c>
    </row>
    <row r="58" spans="1:23">
      <c r="A58" s="19">
        <v>6</v>
      </c>
      <c r="B58" s="282" t="s">
        <v>480</v>
      </c>
      <c r="C58" s="281" t="s">
        <v>287</v>
      </c>
      <c r="D58" s="282" t="s">
        <v>362</v>
      </c>
      <c r="E58" s="282">
        <v>778</v>
      </c>
      <c r="F58" s="282" t="s">
        <v>519</v>
      </c>
      <c r="G58" s="296">
        <v>50131</v>
      </c>
      <c r="H58" s="282" t="s">
        <v>451</v>
      </c>
      <c r="I58" s="283">
        <v>0</v>
      </c>
      <c r="J58" s="283">
        <v>0</v>
      </c>
      <c r="K58" s="283">
        <v>73578720</v>
      </c>
      <c r="L58" s="283">
        <v>73578720</v>
      </c>
      <c r="M58" s="281" t="s">
        <v>481</v>
      </c>
      <c r="N58" s="284">
        <v>3.5000000000000003E-2</v>
      </c>
      <c r="O58" s="284">
        <v>3.5000000000000003E-2</v>
      </c>
      <c r="P58" s="19"/>
      <c r="Q58" s="19"/>
      <c r="R58" s="577">
        <v>0</v>
      </c>
      <c r="S58" s="576">
        <v>0</v>
      </c>
      <c r="T58" s="576">
        <v>0</v>
      </c>
      <c r="U58" s="576">
        <v>0</v>
      </c>
      <c r="V58" s="578">
        <v>73578720</v>
      </c>
      <c r="W58" s="103">
        <v>74216979</v>
      </c>
    </row>
    <row r="59" spans="1:23">
      <c r="A59" s="19">
        <v>7</v>
      </c>
      <c r="B59" s="282" t="s">
        <v>480</v>
      </c>
      <c r="C59" s="281" t="s">
        <v>287</v>
      </c>
      <c r="D59" s="282" t="s">
        <v>362</v>
      </c>
      <c r="E59" s="282">
        <v>778</v>
      </c>
      <c r="F59" s="282" t="s">
        <v>520</v>
      </c>
      <c r="G59" s="296">
        <v>50192</v>
      </c>
      <c r="H59" s="282" t="s">
        <v>451</v>
      </c>
      <c r="I59" s="283">
        <v>0</v>
      </c>
      <c r="J59" s="283">
        <v>0</v>
      </c>
      <c r="K59" s="283">
        <v>85302103</v>
      </c>
      <c r="L59" s="283">
        <v>85302103</v>
      </c>
      <c r="M59" s="281" t="s">
        <v>495</v>
      </c>
      <c r="N59" s="284">
        <v>3.2105000000000002E-2</v>
      </c>
      <c r="O59" s="284">
        <v>3.3000000000000002E-2</v>
      </c>
      <c r="P59" s="19"/>
      <c r="Q59" s="19"/>
      <c r="R59" s="577">
        <v>0</v>
      </c>
      <c r="S59" s="576">
        <v>0</v>
      </c>
      <c r="T59" s="576">
        <v>0</v>
      </c>
      <c r="U59" s="576">
        <v>0</v>
      </c>
      <c r="V59" s="578">
        <v>85302103</v>
      </c>
      <c r="W59" s="103">
        <v>85584215</v>
      </c>
    </row>
    <row r="60" spans="1:23">
      <c r="A60" s="19">
        <v>8</v>
      </c>
      <c r="B60" s="282" t="s">
        <v>480</v>
      </c>
      <c r="C60" s="281" t="s">
        <v>287</v>
      </c>
      <c r="D60" s="282" t="s">
        <v>362</v>
      </c>
      <c r="E60" s="282">
        <v>806</v>
      </c>
      <c r="F60" s="282" t="s">
        <v>521</v>
      </c>
      <c r="G60" s="296">
        <v>50437</v>
      </c>
      <c r="H60" s="282" t="s">
        <v>451</v>
      </c>
      <c r="I60" s="283">
        <v>0</v>
      </c>
      <c r="J60" s="283">
        <v>0</v>
      </c>
      <c r="K60" s="283">
        <v>58158280</v>
      </c>
      <c r="L60" s="283">
        <v>58158280</v>
      </c>
      <c r="M60" s="281" t="s">
        <v>481</v>
      </c>
      <c r="N60" s="284">
        <v>3.1125E-2</v>
      </c>
      <c r="O60" s="284">
        <v>0.03</v>
      </c>
      <c r="P60" s="19"/>
      <c r="Q60" s="19"/>
      <c r="R60" s="577">
        <v>0</v>
      </c>
      <c r="S60" s="576">
        <v>0</v>
      </c>
      <c r="T60" s="576">
        <v>0</v>
      </c>
      <c r="U60" s="576">
        <v>0</v>
      </c>
      <c r="V60" s="578">
        <v>58158280</v>
      </c>
      <c r="W60" s="103">
        <v>58845929</v>
      </c>
    </row>
    <row r="61" spans="1:23">
      <c r="A61" s="19">
        <v>9</v>
      </c>
      <c r="B61" s="282" t="s">
        <v>480</v>
      </c>
      <c r="C61" s="281" t="s">
        <v>287</v>
      </c>
      <c r="D61" s="282" t="s">
        <v>362</v>
      </c>
      <c r="E61" s="282">
        <v>806</v>
      </c>
      <c r="F61" s="282" t="s">
        <v>522</v>
      </c>
      <c r="G61" s="296">
        <v>51150</v>
      </c>
      <c r="H61" s="282" t="s">
        <v>451</v>
      </c>
      <c r="I61" s="283">
        <v>0</v>
      </c>
      <c r="J61" s="283">
        <v>0</v>
      </c>
      <c r="K61" s="283">
        <v>72763858</v>
      </c>
      <c r="L61" s="283">
        <v>72763858</v>
      </c>
      <c r="M61" s="281" t="s">
        <v>495</v>
      </c>
      <c r="N61" s="284">
        <v>3.2981999999999997E-2</v>
      </c>
      <c r="O61" s="284">
        <v>3.2000000000000001E-2</v>
      </c>
      <c r="P61" s="19"/>
      <c r="Q61" s="19"/>
      <c r="R61" s="577">
        <v>0</v>
      </c>
      <c r="S61" s="576">
        <v>0</v>
      </c>
      <c r="T61" s="576">
        <v>0</v>
      </c>
      <c r="U61" s="576">
        <v>0</v>
      </c>
      <c r="V61" s="578">
        <v>72763858</v>
      </c>
      <c r="W61" s="103">
        <v>73797368</v>
      </c>
    </row>
    <row r="62" spans="1:23">
      <c r="A62" s="19">
        <v>10</v>
      </c>
      <c r="B62" s="282" t="s">
        <v>480</v>
      </c>
      <c r="C62" s="281" t="s">
        <v>287</v>
      </c>
      <c r="D62" s="282" t="s">
        <v>362</v>
      </c>
      <c r="E62" s="282">
        <v>887</v>
      </c>
      <c r="F62" s="282" t="s">
        <v>523</v>
      </c>
      <c r="G62" s="296">
        <v>52305</v>
      </c>
      <c r="H62" s="282" t="s">
        <v>451</v>
      </c>
      <c r="I62" s="283">
        <v>0</v>
      </c>
      <c r="J62" s="283">
        <v>0</v>
      </c>
      <c r="K62" s="283">
        <v>73061981</v>
      </c>
      <c r="L62" s="283">
        <v>73061981</v>
      </c>
      <c r="M62" s="281" t="s">
        <v>495</v>
      </c>
      <c r="N62" s="284">
        <v>2.8518000000000002E-2</v>
      </c>
      <c r="O62" s="284">
        <v>2.8000000000000001E-2</v>
      </c>
      <c r="P62" s="19"/>
      <c r="Q62" s="19"/>
      <c r="R62" s="577">
        <v>0</v>
      </c>
      <c r="S62" s="576">
        <v>0</v>
      </c>
      <c r="T62" s="576">
        <v>0</v>
      </c>
      <c r="U62" s="576">
        <v>0</v>
      </c>
      <c r="V62" s="578">
        <v>73061981</v>
      </c>
      <c r="W62" s="103">
        <v>73641820</v>
      </c>
    </row>
    <row r="63" spans="1:23">
      <c r="A63" s="19">
        <v>11</v>
      </c>
      <c r="B63" s="282" t="s">
        <v>480</v>
      </c>
      <c r="C63" s="281" t="s">
        <v>287</v>
      </c>
      <c r="D63" s="282" t="s">
        <v>362</v>
      </c>
      <c r="E63" s="282">
        <v>886</v>
      </c>
      <c r="F63" s="282" t="s">
        <v>524</v>
      </c>
      <c r="G63" s="296">
        <v>45731</v>
      </c>
      <c r="H63" s="282" t="s">
        <v>451</v>
      </c>
      <c r="I63" s="283">
        <v>6903050</v>
      </c>
      <c r="J63" s="283">
        <v>0</v>
      </c>
      <c r="K63" s="283">
        <v>0</v>
      </c>
      <c r="L63" s="283">
        <v>6903050</v>
      </c>
      <c r="M63" s="281" t="s">
        <v>495</v>
      </c>
      <c r="N63" s="284">
        <v>1.9668000000000001E-2</v>
      </c>
      <c r="O63" s="284">
        <v>1.7999999999999999E-2</v>
      </c>
      <c r="P63" s="19"/>
      <c r="Q63" s="19"/>
      <c r="R63" s="577">
        <v>6903050</v>
      </c>
      <c r="S63" s="576">
        <v>0</v>
      </c>
      <c r="T63" s="576">
        <v>0</v>
      </c>
      <c r="U63" s="576">
        <v>0</v>
      </c>
      <c r="V63" s="578">
        <v>0</v>
      </c>
      <c r="W63" s="103">
        <v>20769644</v>
      </c>
    </row>
    <row r="64" spans="1:23">
      <c r="A64" s="19">
        <v>12</v>
      </c>
      <c r="B64" s="282" t="s">
        <v>480</v>
      </c>
      <c r="C64" s="281" t="s">
        <v>287</v>
      </c>
      <c r="D64" s="282" t="s">
        <v>362</v>
      </c>
      <c r="E64" s="282">
        <v>887</v>
      </c>
      <c r="F64" s="282" t="s">
        <v>525</v>
      </c>
      <c r="G64" s="296">
        <v>52671</v>
      </c>
      <c r="H64" s="282" t="s">
        <v>451</v>
      </c>
      <c r="I64" s="283">
        <v>0</v>
      </c>
      <c r="J64" s="283">
        <v>0</v>
      </c>
      <c r="K64" s="283">
        <v>77419851</v>
      </c>
      <c r="L64" s="283">
        <v>77419851</v>
      </c>
      <c r="M64" s="281" t="s">
        <v>495</v>
      </c>
      <c r="N64" s="284">
        <v>2.1527000000000001E-2</v>
      </c>
      <c r="O64" s="284">
        <v>2.5000000000000001E-2</v>
      </c>
      <c r="P64" s="19"/>
      <c r="Q64" s="19"/>
      <c r="R64" s="577">
        <v>0</v>
      </c>
      <c r="S64" s="577">
        <v>0</v>
      </c>
      <c r="T64" s="576">
        <v>0</v>
      </c>
      <c r="U64" s="576">
        <v>0</v>
      </c>
      <c r="V64" s="578">
        <v>77419851</v>
      </c>
      <c r="W64" s="103">
        <v>78125946</v>
      </c>
    </row>
    <row r="65" spans="1:23">
      <c r="A65" s="19">
        <v>13</v>
      </c>
      <c r="B65" s="282" t="s">
        <v>480</v>
      </c>
      <c r="C65" s="281" t="s">
        <v>287</v>
      </c>
      <c r="D65" s="282" t="s">
        <v>362</v>
      </c>
      <c r="E65" s="282">
        <v>0</v>
      </c>
      <c r="F65" s="282" t="s">
        <v>526</v>
      </c>
      <c r="G65" s="296">
        <v>50388</v>
      </c>
      <c r="H65" s="282" t="s">
        <v>452</v>
      </c>
      <c r="I65" s="283">
        <v>0</v>
      </c>
      <c r="J65" s="283">
        <v>0</v>
      </c>
      <c r="K65" s="283">
        <v>11721373</v>
      </c>
      <c r="L65" s="283">
        <v>11721373</v>
      </c>
      <c r="M65" s="281" t="s">
        <v>495</v>
      </c>
      <c r="N65" s="284">
        <v>7.078230901902538E-2</v>
      </c>
      <c r="O65" s="284">
        <v>6.8199999999999997E-2</v>
      </c>
      <c r="P65" s="19"/>
      <c r="Q65" s="19"/>
      <c r="R65" s="577">
        <v>0</v>
      </c>
      <c r="S65" s="576">
        <v>0</v>
      </c>
      <c r="T65" s="576">
        <v>0</v>
      </c>
      <c r="U65" s="576">
        <v>0</v>
      </c>
      <c r="V65" s="578">
        <v>11721373</v>
      </c>
      <c r="W65" s="103">
        <v>11750880</v>
      </c>
    </row>
    <row r="66" spans="1:23">
      <c r="A66" s="19">
        <v>14</v>
      </c>
      <c r="B66" s="282" t="s">
        <v>480</v>
      </c>
      <c r="C66" s="281" t="s">
        <v>287</v>
      </c>
      <c r="D66" s="282" t="s">
        <v>362</v>
      </c>
      <c r="E66" s="282">
        <v>0</v>
      </c>
      <c r="F66" s="282" t="s">
        <v>527</v>
      </c>
      <c r="G66" s="296">
        <v>50388</v>
      </c>
      <c r="H66" s="282" t="s">
        <v>256</v>
      </c>
      <c r="I66" s="283">
        <v>0</v>
      </c>
      <c r="J66" s="283">
        <v>0</v>
      </c>
      <c r="K66" s="283">
        <v>30468592</v>
      </c>
      <c r="L66" s="283">
        <v>30468592</v>
      </c>
      <c r="M66" s="281" t="s">
        <v>495</v>
      </c>
      <c r="N66" s="284">
        <v>2.3535014391485198E-2</v>
      </c>
      <c r="O66" s="284">
        <v>2.1600000000000001E-2</v>
      </c>
      <c r="P66" s="19"/>
      <c r="Q66" s="19"/>
      <c r="R66" s="577">
        <v>0</v>
      </c>
      <c r="S66" s="576">
        <v>0</v>
      </c>
      <c r="T66" s="576">
        <v>0</v>
      </c>
      <c r="U66" s="576">
        <v>0</v>
      </c>
      <c r="V66" s="578">
        <v>30468592</v>
      </c>
      <c r="W66" s="103">
        <v>30468592</v>
      </c>
    </row>
    <row r="67" spans="1:23">
      <c r="A67" s="19">
        <v>15</v>
      </c>
      <c r="B67" s="286"/>
      <c r="C67" s="285"/>
      <c r="D67" s="286"/>
      <c r="E67" s="286"/>
      <c r="F67" s="286"/>
      <c r="G67" s="302"/>
      <c r="H67" s="286"/>
      <c r="I67" s="287"/>
      <c r="J67" s="287"/>
      <c r="K67" s="287"/>
      <c r="L67" s="283">
        <v>0</v>
      </c>
      <c r="M67" s="285"/>
      <c r="N67" s="288"/>
      <c r="O67" s="288"/>
      <c r="P67" s="19"/>
      <c r="Q67" s="19"/>
      <c r="R67" s="535"/>
      <c r="S67" s="536"/>
      <c r="T67" s="536"/>
      <c r="U67" s="536"/>
      <c r="V67" s="536"/>
      <c r="W67" s="103">
        <v>0</v>
      </c>
    </row>
    <row r="68" spans="1:23" ht="12.6" thickBot="1">
      <c r="A68" s="19"/>
      <c r="B68" s="93" t="s">
        <v>260</v>
      </c>
      <c r="C68" s="94"/>
      <c r="D68" s="94"/>
      <c r="E68" s="94"/>
      <c r="F68" s="94"/>
      <c r="G68" s="94"/>
      <c r="H68" s="94"/>
      <c r="I68" s="95">
        <v>6903050</v>
      </c>
      <c r="J68" s="95">
        <v>0</v>
      </c>
      <c r="K68" s="95">
        <v>821144692</v>
      </c>
      <c r="L68" s="95">
        <v>828047742</v>
      </c>
      <c r="M68" s="94"/>
      <c r="N68" s="94"/>
      <c r="O68" s="96"/>
      <c r="P68" s="21"/>
      <c r="Q68" s="21"/>
      <c r="R68" s="106">
        <v>6903050</v>
      </c>
      <c r="S68" s="95">
        <v>0</v>
      </c>
      <c r="T68" s="95">
        <v>0</v>
      </c>
      <c r="U68" s="95">
        <v>0</v>
      </c>
      <c r="V68" s="95">
        <v>821144692</v>
      </c>
      <c r="W68" s="107">
        <v>848806707</v>
      </c>
    </row>
    <row r="69" spans="1:23" ht="12.6" thickBot="1">
      <c r="A69" s="19"/>
      <c r="B69" s="19"/>
      <c r="C69" s="19"/>
      <c r="D69" s="19"/>
      <c r="E69" s="19"/>
      <c r="F69" s="19"/>
      <c r="G69" s="19"/>
      <c r="H69" s="19"/>
      <c r="I69" s="19"/>
      <c r="J69" s="19"/>
      <c r="K69" s="19"/>
      <c r="L69" s="19"/>
      <c r="M69" s="19"/>
      <c r="N69" s="19"/>
      <c r="O69" s="19"/>
      <c r="P69" s="19"/>
      <c r="Q69" s="19"/>
      <c r="R69" s="19"/>
      <c r="S69" s="19"/>
      <c r="T69" s="19"/>
      <c r="U69" s="19"/>
      <c r="V69" s="19"/>
      <c r="W69" s="19"/>
    </row>
    <row r="70" spans="1:23">
      <c r="A70" s="19"/>
      <c r="B70" s="108" t="s">
        <v>531</v>
      </c>
      <c r="C70" s="109"/>
      <c r="D70" s="109"/>
      <c r="E70" s="109"/>
      <c r="F70" s="109"/>
      <c r="G70" s="109"/>
      <c r="H70" s="109"/>
      <c r="I70" s="109"/>
      <c r="J70" s="109"/>
      <c r="K70" s="109"/>
      <c r="L70" s="109"/>
      <c r="M70" s="109"/>
      <c r="N70" s="109"/>
      <c r="O70" s="110"/>
      <c r="P70" s="19"/>
      <c r="Q70" s="19"/>
      <c r="R70" s="997" t="s">
        <v>356</v>
      </c>
      <c r="S70" s="998"/>
      <c r="T70" s="998"/>
      <c r="U70" s="998"/>
      <c r="V70" s="998"/>
      <c r="W70" s="999"/>
    </row>
    <row r="71" spans="1:23">
      <c r="A71" s="19"/>
      <c r="B71" s="983" t="s">
        <v>488</v>
      </c>
      <c r="C71" s="944" t="s">
        <v>489</v>
      </c>
      <c r="D71" s="944" t="s">
        <v>490</v>
      </c>
      <c r="E71" s="944" t="s">
        <v>511</v>
      </c>
      <c r="F71" s="944" t="s">
        <v>512</v>
      </c>
      <c r="G71" s="944" t="s">
        <v>513</v>
      </c>
      <c r="H71" s="944" t="s">
        <v>492</v>
      </c>
      <c r="I71" s="979" t="s">
        <v>356</v>
      </c>
      <c r="J71" s="979"/>
      <c r="K71" s="979"/>
      <c r="L71" s="979"/>
      <c r="M71" s="944" t="s">
        <v>357</v>
      </c>
      <c r="N71" s="944" t="s">
        <v>493</v>
      </c>
      <c r="O71" s="985" t="s">
        <v>359</v>
      </c>
      <c r="P71" s="19"/>
      <c r="Q71" s="19"/>
      <c r="R71" s="1000"/>
      <c r="S71" s="992"/>
      <c r="T71" s="992"/>
      <c r="U71" s="992"/>
      <c r="V71" s="992"/>
      <c r="W71" s="1001"/>
    </row>
    <row r="72" spans="1:23" ht="36">
      <c r="A72" s="19"/>
      <c r="B72" s="984"/>
      <c r="C72" s="945"/>
      <c r="D72" s="945"/>
      <c r="E72" s="945"/>
      <c r="F72" s="945"/>
      <c r="G72" s="945"/>
      <c r="H72" s="945"/>
      <c r="I72" s="90" t="s">
        <v>348</v>
      </c>
      <c r="J72" s="90" t="s">
        <v>349</v>
      </c>
      <c r="K72" s="90" t="s">
        <v>273</v>
      </c>
      <c r="L72" s="90" t="s">
        <v>260</v>
      </c>
      <c r="M72" s="945"/>
      <c r="N72" s="945"/>
      <c r="O72" s="986"/>
      <c r="P72" s="19"/>
      <c r="Q72" s="19"/>
      <c r="R72" s="99" t="s">
        <v>375</v>
      </c>
      <c r="S72" s="90" t="s">
        <v>376</v>
      </c>
      <c r="T72" s="90" t="s">
        <v>505</v>
      </c>
      <c r="U72" s="90" t="s">
        <v>377</v>
      </c>
      <c r="V72" s="90" t="s">
        <v>273</v>
      </c>
      <c r="W72" s="100" t="s">
        <v>506</v>
      </c>
    </row>
    <row r="73" spans="1:23">
      <c r="A73" s="19"/>
      <c r="B73" s="987"/>
      <c r="C73" s="946"/>
      <c r="D73" s="946"/>
      <c r="E73" s="946"/>
      <c r="F73" s="946"/>
      <c r="G73" s="946"/>
      <c r="H73" s="946"/>
      <c r="I73" s="91" t="s">
        <v>88</v>
      </c>
      <c r="J73" s="91" t="s">
        <v>88</v>
      </c>
      <c r="K73" s="91" t="s">
        <v>88</v>
      </c>
      <c r="L73" s="91" t="s">
        <v>88</v>
      </c>
      <c r="M73" s="946"/>
      <c r="N73" s="91" t="s">
        <v>360</v>
      </c>
      <c r="O73" s="92" t="s">
        <v>360</v>
      </c>
      <c r="P73" s="19"/>
      <c r="Q73" s="19"/>
      <c r="R73" s="101" t="s">
        <v>88</v>
      </c>
      <c r="S73" s="91" t="s">
        <v>88</v>
      </c>
      <c r="T73" s="91" t="s">
        <v>88</v>
      </c>
      <c r="U73" s="91" t="s">
        <v>88</v>
      </c>
      <c r="V73" s="91" t="s">
        <v>88</v>
      </c>
      <c r="W73" s="92" t="s">
        <v>88</v>
      </c>
    </row>
    <row r="74" spans="1:23">
      <c r="A74" s="19">
        <v>1</v>
      </c>
      <c r="B74" s="278" t="s">
        <v>480</v>
      </c>
      <c r="C74" s="277" t="s">
        <v>287</v>
      </c>
      <c r="D74" s="278" t="s">
        <v>362</v>
      </c>
      <c r="E74" s="278">
        <v>630</v>
      </c>
      <c r="F74" s="278" t="s">
        <v>514</v>
      </c>
      <c r="G74" s="294">
        <v>47939</v>
      </c>
      <c r="H74" s="278" t="s">
        <v>451</v>
      </c>
      <c r="I74" s="279">
        <v>0</v>
      </c>
      <c r="J74" s="279">
        <v>0</v>
      </c>
      <c r="K74" s="279">
        <v>64381380</v>
      </c>
      <c r="L74" s="279">
        <v>64381380</v>
      </c>
      <c r="M74" s="277" t="s">
        <v>481</v>
      </c>
      <c r="N74" s="280">
        <v>4.1674000000000003E-2</v>
      </c>
      <c r="O74" s="280">
        <v>4.2000000000000003E-2</v>
      </c>
      <c r="P74" s="19"/>
      <c r="Q74" s="19"/>
      <c r="R74" s="577">
        <v>0</v>
      </c>
      <c r="S74" s="576">
        <v>0</v>
      </c>
      <c r="T74" s="576">
        <v>0</v>
      </c>
      <c r="U74" s="576">
        <v>0</v>
      </c>
      <c r="V74" s="578">
        <v>64381380</v>
      </c>
      <c r="W74" s="579">
        <v>65050431</v>
      </c>
    </row>
    <row r="75" spans="1:23">
      <c r="A75" s="19">
        <v>2</v>
      </c>
      <c r="B75" s="282" t="s">
        <v>480</v>
      </c>
      <c r="C75" s="281" t="s">
        <v>287</v>
      </c>
      <c r="D75" s="282" t="s">
        <v>362</v>
      </c>
      <c r="E75" s="282">
        <v>655</v>
      </c>
      <c r="F75" s="282" t="s">
        <v>515</v>
      </c>
      <c r="G75" s="296">
        <v>48853</v>
      </c>
      <c r="H75" s="282" t="s">
        <v>451</v>
      </c>
      <c r="I75" s="283">
        <v>0</v>
      </c>
      <c r="J75" s="283">
        <v>0</v>
      </c>
      <c r="K75" s="283">
        <v>55184040</v>
      </c>
      <c r="L75" s="283">
        <v>55184040</v>
      </c>
      <c r="M75" s="281" t="s">
        <v>481</v>
      </c>
      <c r="N75" s="284">
        <v>3.8337000000000003E-2</v>
      </c>
      <c r="O75" s="284">
        <v>3.8600000000000002E-2</v>
      </c>
      <c r="P75" s="19"/>
      <c r="Q75" s="19"/>
      <c r="R75" s="577">
        <v>0</v>
      </c>
      <c r="S75" s="576">
        <v>0</v>
      </c>
      <c r="T75" s="576">
        <v>0</v>
      </c>
      <c r="U75" s="576">
        <v>0</v>
      </c>
      <c r="V75" s="578">
        <v>55184040</v>
      </c>
      <c r="W75" s="579">
        <v>55711517</v>
      </c>
    </row>
    <row r="76" spans="1:23">
      <c r="A76" s="19">
        <v>3</v>
      </c>
      <c r="B76" s="282" t="s">
        <v>480</v>
      </c>
      <c r="C76" s="281" t="s">
        <v>287</v>
      </c>
      <c r="D76" s="282" t="s">
        <v>362</v>
      </c>
      <c r="E76" s="282">
        <v>655</v>
      </c>
      <c r="F76" s="282" t="s">
        <v>516</v>
      </c>
      <c r="G76" s="296">
        <v>48366</v>
      </c>
      <c r="H76" s="282" t="s">
        <v>451</v>
      </c>
      <c r="I76" s="283">
        <v>0</v>
      </c>
      <c r="J76" s="283">
        <v>0</v>
      </c>
      <c r="K76" s="283">
        <v>60702444</v>
      </c>
      <c r="L76" s="283">
        <v>60702444</v>
      </c>
      <c r="M76" s="281" t="s">
        <v>481</v>
      </c>
      <c r="N76" s="284">
        <v>4.0377999999999997E-2</v>
      </c>
      <c r="O76" s="284">
        <v>0.04</v>
      </c>
      <c r="P76" s="19"/>
      <c r="Q76" s="19"/>
      <c r="R76" s="577">
        <v>0</v>
      </c>
      <c r="S76" s="576">
        <v>0</v>
      </c>
      <c r="T76" s="576">
        <v>0</v>
      </c>
      <c r="U76" s="576">
        <v>0</v>
      </c>
      <c r="V76" s="578">
        <v>60702444</v>
      </c>
      <c r="W76" s="579">
        <v>60902803</v>
      </c>
    </row>
    <row r="77" spans="1:23">
      <c r="A77" s="19">
        <v>4</v>
      </c>
      <c r="B77" s="282" t="s">
        <v>480</v>
      </c>
      <c r="C77" s="281" t="s">
        <v>287</v>
      </c>
      <c r="D77" s="282" t="s">
        <v>362</v>
      </c>
      <c r="E77" s="282">
        <v>713</v>
      </c>
      <c r="F77" s="282" t="s">
        <v>517</v>
      </c>
      <c r="G77" s="296">
        <v>49400</v>
      </c>
      <c r="H77" s="282" t="s">
        <v>451</v>
      </c>
      <c r="I77" s="283">
        <v>0</v>
      </c>
      <c r="J77" s="283">
        <v>0</v>
      </c>
      <c r="K77" s="283">
        <v>84615528</v>
      </c>
      <c r="L77" s="283">
        <v>84615528</v>
      </c>
      <c r="M77" s="281" t="s">
        <v>495</v>
      </c>
      <c r="N77" s="284">
        <v>3.9149000000000003E-2</v>
      </c>
      <c r="O77" s="284">
        <v>3.9E-2</v>
      </c>
      <c r="P77" s="19"/>
      <c r="Q77" s="19"/>
      <c r="R77" s="577">
        <v>0</v>
      </c>
      <c r="S77" s="576">
        <v>0</v>
      </c>
      <c r="T77" s="576">
        <v>0</v>
      </c>
      <c r="U77" s="576">
        <v>0</v>
      </c>
      <c r="V77" s="578">
        <v>84615528</v>
      </c>
      <c r="W77" s="579">
        <v>85432618</v>
      </c>
    </row>
    <row r="78" spans="1:23">
      <c r="A78" s="19">
        <v>5</v>
      </c>
      <c r="B78" s="282" t="s">
        <v>480</v>
      </c>
      <c r="C78" s="281" t="s">
        <v>287</v>
      </c>
      <c r="D78" s="282" t="s">
        <v>362</v>
      </c>
      <c r="E78" s="282">
        <v>713</v>
      </c>
      <c r="F78" s="282" t="s">
        <v>518</v>
      </c>
      <c r="G78" s="296">
        <v>49766</v>
      </c>
      <c r="H78" s="282" t="s">
        <v>451</v>
      </c>
      <c r="I78" s="283">
        <v>0</v>
      </c>
      <c r="J78" s="283">
        <v>0</v>
      </c>
      <c r="K78" s="283">
        <v>73578720</v>
      </c>
      <c r="L78" s="283">
        <v>73578720</v>
      </c>
      <c r="M78" s="281" t="s">
        <v>481</v>
      </c>
      <c r="N78" s="284">
        <v>3.8092000000000001E-2</v>
      </c>
      <c r="O78" s="284">
        <v>3.7999999999999999E-2</v>
      </c>
      <c r="P78" s="19"/>
      <c r="Q78" s="19"/>
      <c r="R78" s="577">
        <v>0</v>
      </c>
      <c r="S78" s="576">
        <v>0</v>
      </c>
      <c r="T78" s="576">
        <v>0</v>
      </c>
      <c r="U78" s="576">
        <v>0</v>
      </c>
      <c r="V78" s="578">
        <v>73578720</v>
      </c>
      <c r="W78" s="579">
        <v>74271206</v>
      </c>
    </row>
    <row r="79" spans="1:23">
      <c r="A79" s="19">
        <v>6</v>
      </c>
      <c r="B79" s="282" t="s">
        <v>480</v>
      </c>
      <c r="C79" s="281" t="s">
        <v>287</v>
      </c>
      <c r="D79" s="282" t="s">
        <v>362</v>
      </c>
      <c r="E79" s="282">
        <v>778</v>
      </c>
      <c r="F79" s="282" t="s">
        <v>519</v>
      </c>
      <c r="G79" s="296">
        <v>50131</v>
      </c>
      <c r="H79" s="282" t="s">
        <v>451</v>
      </c>
      <c r="I79" s="283">
        <v>0</v>
      </c>
      <c r="J79" s="283">
        <v>0</v>
      </c>
      <c r="K79" s="283">
        <v>73578720</v>
      </c>
      <c r="L79" s="283">
        <v>73578720</v>
      </c>
      <c r="M79" s="281" t="s">
        <v>481</v>
      </c>
      <c r="N79" s="284">
        <v>3.5000000000000003E-2</v>
      </c>
      <c r="O79" s="284">
        <v>3.5000000000000003E-2</v>
      </c>
      <c r="P79" s="19"/>
      <c r="Q79" s="19"/>
      <c r="R79" s="577">
        <v>0</v>
      </c>
      <c r="S79" s="576">
        <v>0</v>
      </c>
      <c r="T79" s="576">
        <v>0</v>
      </c>
      <c r="U79" s="576">
        <v>0</v>
      </c>
      <c r="V79" s="578">
        <v>73578720</v>
      </c>
      <c r="W79" s="579">
        <v>74216979</v>
      </c>
    </row>
    <row r="80" spans="1:23">
      <c r="A80" s="19">
        <v>7</v>
      </c>
      <c r="B80" s="282" t="s">
        <v>480</v>
      </c>
      <c r="C80" s="281" t="s">
        <v>287</v>
      </c>
      <c r="D80" s="282" t="s">
        <v>362</v>
      </c>
      <c r="E80" s="282">
        <v>778</v>
      </c>
      <c r="F80" s="282" t="s">
        <v>520</v>
      </c>
      <c r="G80" s="296">
        <v>50192</v>
      </c>
      <c r="H80" s="282" t="s">
        <v>451</v>
      </c>
      <c r="I80" s="283">
        <v>0</v>
      </c>
      <c r="J80" s="283">
        <v>0</v>
      </c>
      <c r="K80" s="283">
        <v>84615528</v>
      </c>
      <c r="L80" s="283">
        <v>84615528</v>
      </c>
      <c r="M80" s="281" t="s">
        <v>495</v>
      </c>
      <c r="N80" s="284">
        <v>3.2105000000000002E-2</v>
      </c>
      <c r="O80" s="284">
        <v>3.3000000000000002E-2</v>
      </c>
      <c r="P80" s="19"/>
      <c r="Q80" s="19"/>
      <c r="R80" s="577">
        <v>0</v>
      </c>
      <c r="S80" s="576">
        <v>0</v>
      </c>
      <c r="T80" s="576">
        <v>0</v>
      </c>
      <c r="U80" s="576">
        <v>0</v>
      </c>
      <c r="V80" s="578">
        <v>84615528</v>
      </c>
      <c r="W80" s="579">
        <v>84846331</v>
      </c>
    </row>
    <row r="81" spans="1:23">
      <c r="A81" s="19">
        <v>8</v>
      </c>
      <c r="B81" s="282" t="s">
        <v>480</v>
      </c>
      <c r="C81" s="281" t="s">
        <v>287</v>
      </c>
      <c r="D81" s="282" t="s">
        <v>362</v>
      </c>
      <c r="E81" s="282">
        <v>806</v>
      </c>
      <c r="F81" s="282" t="s">
        <v>521</v>
      </c>
      <c r="G81" s="296">
        <v>50437</v>
      </c>
      <c r="H81" s="282" t="s">
        <v>451</v>
      </c>
      <c r="I81" s="283">
        <v>0</v>
      </c>
      <c r="J81" s="283">
        <v>0</v>
      </c>
      <c r="K81" s="283">
        <v>58862976</v>
      </c>
      <c r="L81" s="283">
        <v>58862976</v>
      </c>
      <c r="M81" s="281" t="s">
        <v>481</v>
      </c>
      <c r="N81" s="284">
        <v>3.1125E-2</v>
      </c>
      <c r="O81" s="284">
        <v>0.03</v>
      </c>
      <c r="P81" s="19"/>
      <c r="Q81" s="19"/>
      <c r="R81" s="577">
        <v>0</v>
      </c>
      <c r="S81" s="576">
        <v>0</v>
      </c>
      <c r="T81" s="576">
        <v>0</v>
      </c>
      <c r="U81" s="576">
        <v>0</v>
      </c>
      <c r="V81" s="578">
        <v>58862976</v>
      </c>
      <c r="W81" s="579">
        <v>59593318</v>
      </c>
    </row>
    <row r="82" spans="1:23">
      <c r="A82" s="19">
        <v>9</v>
      </c>
      <c r="B82" s="282" t="s">
        <v>480</v>
      </c>
      <c r="C82" s="281" t="s">
        <v>287</v>
      </c>
      <c r="D82" s="282" t="s">
        <v>362</v>
      </c>
      <c r="E82" s="282">
        <v>806</v>
      </c>
      <c r="F82" s="282" t="s">
        <v>522</v>
      </c>
      <c r="G82" s="296">
        <v>51150</v>
      </c>
      <c r="H82" s="282" t="s">
        <v>451</v>
      </c>
      <c r="I82" s="283">
        <v>0</v>
      </c>
      <c r="J82" s="283">
        <v>0</v>
      </c>
      <c r="K82" s="283">
        <v>73578720</v>
      </c>
      <c r="L82" s="283">
        <v>73578720</v>
      </c>
      <c r="M82" s="281" t="s">
        <v>495</v>
      </c>
      <c r="N82" s="284">
        <v>3.2981999999999997E-2</v>
      </c>
      <c r="O82" s="284">
        <v>3.2000000000000001E-2</v>
      </c>
      <c r="P82" s="19"/>
      <c r="Q82" s="19"/>
      <c r="R82" s="577">
        <v>0</v>
      </c>
      <c r="S82" s="576">
        <v>0</v>
      </c>
      <c r="T82" s="576">
        <v>0</v>
      </c>
      <c r="U82" s="576">
        <v>0</v>
      </c>
      <c r="V82" s="578">
        <v>73578720</v>
      </c>
      <c r="W82" s="579">
        <v>74655865</v>
      </c>
    </row>
    <row r="83" spans="1:23">
      <c r="A83" s="19">
        <v>10</v>
      </c>
      <c r="B83" s="282" t="s">
        <v>480</v>
      </c>
      <c r="C83" s="281" t="s">
        <v>287</v>
      </c>
      <c r="D83" s="282" t="s">
        <v>362</v>
      </c>
      <c r="E83" s="282">
        <v>887</v>
      </c>
      <c r="F83" s="282" t="s">
        <v>523</v>
      </c>
      <c r="G83" s="296">
        <v>52305</v>
      </c>
      <c r="H83" s="282" t="s">
        <v>451</v>
      </c>
      <c r="I83" s="283">
        <v>0</v>
      </c>
      <c r="J83" s="283">
        <v>0</v>
      </c>
      <c r="K83" s="283">
        <v>73578720</v>
      </c>
      <c r="L83" s="283">
        <v>73578720</v>
      </c>
      <c r="M83" s="281" t="s">
        <v>495</v>
      </c>
      <c r="N83" s="284">
        <v>2.8518000000000002E-2</v>
      </c>
      <c r="O83" s="284">
        <v>2.8000000000000001E-2</v>
      </c>
      <c r="P83" s="19"/>
      <c r="Q83" s="19"/>
      <c r="R83" s="577">
        <v>0</v>
      </c>
      <c r="S83" s="576">
        <v>0</v>
      </c>
      <c r="T83" s="576">
        <v>0</v>
      </c>
      <c r="U83" s="576">
        <v>0</v>
      </c>
      <c r="V83" s="578">
        <v>73578720</v>
      </c>
      <c r="W83" s="579">
        <v>74181133</v>
      </c>
    </row>
    <row r="84" spans="1:23">
      <c r="A84" s="19">
        <v>11</v>
      </c>
      <c r="B84" s="282" t="s">
        <v>480</v>
      </c>
      <c r="C84" s="281" t="s">
        <v>287</v>
      </c>
      <c r="D84" s="282" t="s">
        <v>362</v>
      </c>
      <c r="E84" s="282">
        <v>886</v>
      </c>
      <c r="F84" s="282" t="s">
        <v>524</v>
      </c>
      <c r="G84" s="296">
        <v>45731</v>
      </c>
      <c r="H84" s="282" t="s">
        <v>451</v>
      </c>
      <c r="I84" s="283">
        <v>6898005</v>
      </c>
      <c r="J84" s="283">
        <v>0</v>
      </c>
      <c r="K84" s="283">
        <v>0</v>
      </c>
      <c r="L84" s="283">
        <v>6898005</v>
      </c>
      <c r="M84" s="281" t="s">
        <v>495</v>
      </c>
      <c r="N84" s="284">
        <v>1.9668000000000001E-2</v>
      </c>
      <c r="O84" s="284">
        <v>1.7999999999999999E-2</v>
      </c>
      <c r="P84" s="19"/>
      <c r="Q84" s="19"/>
      <c r="R84" s="577">
        <v>6898005</v>
      </c>
      <c r="S84" s="576">
        <v>0</v>
      </c>
      <c r="T84" s="576">
        <v>0</v>
      </c>
      <c r="U84" s="576">
        <v>0</v>
      </c>
      <c r="V84" s="578">
        <v>0</v>
      </c>
      <c r="W84" s="579">
        <v>20803206</v>
      </c>
    </row>
    <row r="85" spans="1:23">
      <c r="A85" s="19">
        <v>12</v>
      </c>
      <c r="B85" s="282" t="s">
        <v>480</v>
      </c>
      <c r="C85" s="281" t="s">
        <v>287</v>
      </c>
      <c r="D85" s="282" t="s">
        <v>362</v>
      </c>
      <c r="E85" s="282">
        <v>887</v>
      </c>
      <c r="F85" s="282" t="s">
        <v>525</v>
      </c>
      <c r="G85" s="296">
        <v>52671</v>
      </c>
      <c r="H85" s="282" t="s">
        <v>451</v>
      </c>
      <c r="I85" s="283">
        <v>0</v>
      </c>
      <c r="J85" s="283">
        <v>0</v>
      </c>
      <c r="K85" s="283">
        <v>73578720</v>
      </c>
      <c r="L85" s="283">
        <v>73578720</v>
      </c>
      <c r="M85" s="281" t="s">
        <v>495</v>
      </c>
      <c r="N85" s="284">
        <v>2.1527000000000001E-2</v>
      </c>
      <c r="O85" s="284">
        <v>2.5000000000000001E-2</v>
      </c>
      <c r="P85" s="19"/>
      <c r="Q85" s="19"/>
      <c r="R85" s="577">
        <v>0</v>
      </c>
      <c r="S85" s="576">
        <v>0</v>
      </c>
      <c r="T85" s="576">
        <v>0</v>
      </c>
      <c r="U85" s="576">
        <v>0</v>
      </c>
      <c r="V85" s="578">
        <v>73578720</v>
      </c>
      <c r="W85" s="579">
        <v>74117005</v>
      </c>
    </row>
    <row r="86" spans="1:23">
      <c r="A86" s="19">
        <v>13</v>
      </c>
      <c r="B86" s="282" t="s">
        <v>480</v>
      </c>
      <c r="C86" s="281" t="s">
        <v>287</v>
      </c>
      <c r="D86" s="282" t="s">
        <v>362</v>
      </c>
      <c r="E86" s="282">
        <v>0</v>
      </c>
      <c r="F86" s="282" t="s">
        <v>526</v>
      </c>
      <c r="G86" s="296">
        <v>50388</v>
      </c>
      <c r="H86" s="282" t="s">
        <v>452</v>
      </c>
      <c r="I86" s="283">
        <v>0</v>
      </c>
      <c r="J86" s="283">
        <v>0</v>
      </c>
      <c r="K86" s="283">
        <v>11984200</v>
      </c>
      <c r="L86" s="283">
        <v>11984200</v>
      </c>
      <c r="M86" s="281" t="s">
        <v>495</v>
      </c>
      <c r="N86" s="284">
        <v>7.078230901902538E-2</v>
      </c>
      <c r="O86" s="284">
        <v>6.8199999999999997E-2</v>
      </c>
      <c r="P86" s="19"/>
      <c r="Q86" s="19"/>
      <c r="R86" s="577">
        <v>0</v>
      </c>
      <c r="S86" s="576">
        <v>0</v>
      </c>
      <c r="T86" s="576">
        <v>0</v>
      </c>
      <c r="U86" s="576">
        <v>0</v>
      </c>
      <c r="V86" s="578">
        <v>11984200</v>
      </c>
      <c r="W86" s="579">
        <v>12025066</v>
      </c>
    </row>
    <row r="87" spans="1:23">
      <c r="A87" s="19">
        <v>14</v>
      </c>
      <c r="B87" s="282" t="s">
        <v>480</v>
      </c>
      <c r="C87" s="281" t="s">
        <v>287</v>
      </c>
      <c r="D87" s="282" t="s">
        <v>362</v>
      </c>
      <c r="E87" s="282">
        <v>0</v>
      </c>
      <c r="F87" s="282" t="s">
        <v>527</v>
      </c>
      <c r="G87" s="296">
        <v>50388</v>
      </c>
      <c r="H87" s="282" t="s">
        <v>256</v>
      </c>
      <c r="I87" s="283">
        <v>0</v>
      </c>
      <c r="J87" s="283">
        <v>0</v>
      </c>
      <c r="K87" s="283">
        <v>31150000</v>
      </c>
      <c r="L87" s="283">
        <v>31150000</v>
      </c>
      <c r="M87" s="281" t="s">
        <v>495</v>
      </c>
      <c r="N87" s="284">
        <v>2.3535014391485198E-2</v>
      </c>
      <c r="O87" s="284">
        <v>2.1600000000000001E-2</v>
      </c>
      <c r="P87" s="19"/>
      <c r="Q87" s="19"/>
      <c r="R87" s="577">
        <v>0</v>
      </c>
      <c r="S87" s="576">
        <v>0</v>
      </c>
      <c r="T87" s="576">
        <v>0</v>
      </c>
      <c r="U87" s="576">
        <v>0</v>
      </c>
      <c r="V87" s="578">
        <v>31150000</v>
      </c>
      <c r="W87" s="579">
        <v>31183642</v>
      </c>
    </row>
    <row r="88" spans="1:23">
      <c r="A88" s="19">
        <v>15</v>
      </c>
      <c r="B88" s="286"/>
      <c r="C88" s="285"/>
      <c r="D88" s="286"/>
      <c r="E88" s="286"/>
      <c r="F88" s="286"/>
      <c r="G88" s="302"/>
      <c r="H88" s="286"/>
      <c r="I88" s="287"/>
      <c r="J88" s="287"/>
      <c r="K88" s="287"/>
      <c r="L88" s="283">
        <v>0</v>
      </c>
      <c r="M88" s="285"/>
      <c r="N88" s="288"/>
      <c r="O88" s="288"/>
      <c r="P88" s="19"/>
      <c r="Q88" s="19"/>
      <c r="R88" s="535"/>
      <c r="S88" s="536"/>
      <c r="T88" s="536"/>
      <c r="U88" s="536"/>
      <c r="V88" s="536"/>
      <c r="W88" s="537"/>
    </row>
    <row r="89" spans="1:23" ht="12.6" thickBot="1">
      <c r="A89" s="19"/>
      <c r="B89" s="93" t="s">
        <v>260</v>
      </c>
      <c r="C89" s="94"/>
      <c r="D89" s="94"/>
      <c r="E89" s="94"/>
      <c r="F89" s="94"/>
      <c r="G89" s="94"/>
      <c r="H89" s="94"/>
      <c r="I89" s="95">
        <v>6898005</v>
      </c>
      <c r="J89" s="95">
        <v>0</v>
      </c>
      <c r="K89" s="95">
        <v>819389696</v>
      </c>
      <c r="L89" s="95">
        <v>826287701</v>
      </c>
      <c r="M89" s="94"/>
      <c r="N89" s="94"/>
      <c r="O89" s="96"/>
      <c r="P89" s="21"/>
      <c r="Q89" s="21"/>
      <c r="R89" s="106">
        <v>6898005</v>
      </c>
      <c r="S89" s="95">
        <v>0</v>
      </c>
      <c r="T89" s="95">
        <v>0</v>
      </c>
      <c r="U89" s="95">
        <v>0</v>
      </c>
      <c r="V89" s="95">
        <v>819389696</v>
      </c>
      <c r="W89" s="107">
        <v>846991120</v>
      </c>
    </row>
    <row r="90" spans="1:23"/>
  </sheetData>
  <mergeCells count="48">
    <mergeCell ref="R4:W5"/>
    <mergeCell ref="R25:W26"/>
    <mergeCell ref="R49:W50"/>
    <mergeCell ref="R70:W71"/>
    <mergeCell ref="N71:N72"/>
    <mergeCell ref="O71:O72"/>
    <mergeCell ref="B71:B73"/>
    <mergeCell ref="C71:C73"/>
    <mergeCell ref="D71:D73"/>
    <mergeCell ref="E71:E73"/>
    <mergeCell ref="F71:F73"/>
    <mergeCell ref="G71:G73"/>
    <mergeCell ref="H71:H73"/>
    <mergeCell ref="I71:L71"/>
    <mergeCell ref="M71:M73"/>
    <mergeCell ref="M26:M28"/>
    <mergeCell ref="N26:N27"/>
    <mergeCell ref="O26:O27"/>
    <mergeCell ref="G50:G52"/>
    <mergeCell ref="H50:H52"/>
    <mergeCell ref="I50:L50"/>
    <mergeCell ref="M50:M52"/>
    <mergeCell ref="N50:N51"/>
    <mergeCell ref="B50:B52"/>
    <mergeCell ref="C50:C52"/>
    <mergeCell ref="D50:D52"/>
    <mergeCell ref="E50:E52"/>
    <mergeCell ref="F50:F52"/>
    <mergeCell ref="O50:O51"/>
    <mergeCell ref="O5:O6"/>
    <mergeCell ref="B26:B28"/>
    <mergeCell ref="C26:C28"/>
    <mergeCell ref="D26:D28"/>
    <mergeCell ref="E26:E28"/>
    <mergeCell ref="F26:F28"/>
    <mergeCell ref="G26:G28"/>
    <mergeCell ref="H26:H28"/>
    <mergeCell ref="B5:B7"/>
    <mergeCell ref="C5:C7"/>
    <mergeCell ref="D5:D7"/>
    <mergeCell ref="E5:E7"/>
    <mergeCell ref="F5:F7"/>
    <mergeCell ref="I26:L26"/>
    <mergeCell ref="G5:G7"/>
    <mergeCell ref="H5:H7"/>
    <mergeCell ref="I5:L5"/>
    <mergeCell ref="M5:M7"/>
    <mergeCell ref="N5:N6"/>
  </mergeCells>
  <pageMargins left="0.7" right="0.7" top="0.75" bottom="0.75" header="0.3" footer="0.3"/>
  <pageSetup orientation="portrait" horizontalDpi="4294967293"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tabColor rgb="FFFFFF00"/>
  </sheetPr>
  <dimension ref="B2:P50"/>
  <sheetViews>
    <sheetView showGridLines="0" zoomScaleNormal="100" workbookViewId="0"/>
  </sheetViews>
  <sheetFormatPr baseColWidth="10" defaultColWidth="11.5546875" defaultRowHeight="12" outlineLevelCol="1"/>
  <cols>
    <col min="1" max="1" width="11.5546875" style="10"/>
    <col min="2" max="2" width="27.44140625" style="10" customWidth="1"/>
    <col min="3" max="6" width="13.5546875" style="10" customWidth="1"/>
    <col min="7" max="7" width="13.5546875" style="10" hidden="1" customWidth="1" outlineLevel="1"/>
    <col min="8" max="8" width="13.5546875" style="10" customWidth="1" collapsed="1"/>
    <col min="9" max="9" width="12.5546875" style="10" bestFit="1" customWidth="1"/>
    <col min="10" max="12" width="11.5546875" style="10"/>
    <col min="13" max="13" width="18" style="10" bestFit="1" customWidth="1"/>
    <col min="14" max="16384" width="11.5546875" style="10"/>
  </cols>
  <sheetData>
    <row r="2" spans="2:14">
      <c r="B2" s="39" t="s">
        <v>532</v>
      </c>
      <c r="D2" s="22"/>
      <c r="E2" s="22"/>
      <c r="F2" s="22"/>
      <c r="G2" s="22"/>
      <c r="H2" s="22"/>
    </row>
    <row r="3" spans="2:14">
      <c r="B3" s="22"/>
      <c r="D3" s="22"/>
      <c r="E3" s="22"/>
      <c r="F3" s="22"/>
      <c r="G3" s="22"/>
      <c r="H3" s="22"/>
    </row>
    <row r="4" spans="2:14" ht="48">
      <c r="B4" s="1002" t="s">
        <v>454</v>
      </c>
      <c r="C4" s="711" t="s">
        <v>840</v>
      </c>
      <c r="D4" s="711" t="s">
        <v>534</v>
      </c>
      <c r="E4" s="711" t="s">
        <v>535</v>
      </c>
      <c r="F4" s="711" t="s">
        <v>536</v>
      </c>
      <c r="G4" s="530" t="s">
        <v>346</v>
      </c>
      <c r="H4" s="711" t="s">
        <v>841</v>
      </c>
    </row>
    <row r="5" spans="2:14">
      <c r="B5" s="1003"/>
      <c r="C5" s="207" t="s">
        <v>88</v>
      </c>
      <c r="D5" s="207" t="s">
        <v>88</v>
      </c>
      <c r="E5" s="207" t="s">
        <v>88</v>
      </c>
      <c r="F5" s="207" t="s">
        <v>88</v>
      </c>
      <c r="G5" s="207" t="s">
        <v>88</v>
      </c>
      <c r="H5" s="207" t="s">
        <v>88</v>
      </c>
    </row>
    <row r="6" spans="2:14">
      <c r="B6" s="689" t="s">
        <v>276</v>
      </c>
      <c r="C6" s="690">
        <f>+H32</f>
        <v>107083857</v>
      </c>
      <c r="D6" s="690">
        <v>0</v>
      </c>
      <c r="E6" s="690">
        <v>-71424891</v>
      </c>
      <c r="F6" s="690">
        <v>8930388</v>
      </c>
      <c r="G6" s="585"/>
      <c r="H6" s="690">
        <f>+SUM(C6:G6)</f>
        <v>44589354</v>
      </c>
      <c r="I6" s="10">
        <f>+'N17.4 Préstamos CP'!I16</f>
        <v>79613631</v>
      </c>
      <c r="J6" s="77">
        <f>+H6-I6</f>
        <v>-35024277</v>
      </c>
      <c r="K6" s="584">
        <f>-J6</f>
        <v>35024277</v>
      </c>
      <c r="L6" s="584"/>
    </row>
    <row r="7" spans="2:14">
      <c r="B7" s="374" t="s">
        <v>277</v>
      </c>
      <c r="C7" s="214">
        <f>+H33</f>
        <v>20758965</v>
      </c>
      <c r="D7" s="214">
        <v>0</v>
      </c>
      <c r="E7" s="214">
        <v>-6933594</v>
      </c>
      <c r="F7" s="214">
        <f>7006765+356512</f>
        <v>7363277</v>
      </c>
      <c r="G7" s="216"/>
      <c r="H7" s="214">
        <f>+SUM(C7:G7)</f>
        <v>21188648</v>
      </c>
      <c r="I7" s="77">
        <f>+'N17.4 Bonos CP'!K23</f>
        <v>15530414</v>
      </c>
      <c r="J7" s="77">
        <f t="shared" ref="J7:J11" si="0">+H7-I7</f>
        <v>5658234</v>
      </c>
      <c r="K7" s="584">
        <f t="shared" ref="K7:K8" si="1">-J7</f>
        <v>-5658234</v>
      </c>
      <c r="L7" s="584"/>
      <c r="M7" s="77"/>
      <c r="N7" s="77"/>
    </row>
    <row r="8" spans="2:14">
      <c r="B8" s="374" t="s">
        <v>282</v>
      </c>
      <c r="C8" s="214">
        <f>+H34</f>
        <v>27573979</v>
      </c>
      <c r="D8" s="214">
        <v>0</v>
      </c>
      <c r="E8" s="214">
        <v>-21398213</v>
      </c>
      <c r="F8" s="214">
        <v>17359873</v>
      </c>
      <c r="G8" s="216"/>
      <c r="H8" s="214">
        <f>+SUM(C8:G8)</f>
        <v>23535639</v>
      </c>
      <c r="I8" s="77">
        <f>+'N16.7 AFR actual'!E11</f>
        <v>21188694</v>
      </c>
      <c r="J8" s="77">
        <f t="shared" si="0"/>
        <v>2346945</v>
      </c>
      <c r="K8" s="584">
        <f t="shared" si="1"/>
        <v>-2346945</v>
      </c>
      <c r="L8" s="584"/>
      <c r="M8" s="77"/>
    </row>
    <row r="9" spans="2:14">
      <c r="B9" s="375" t="s">
        <v>842</v>
      </c>
      <c r="C9" s="211">
        <f>+H35</f>
        <v>0</v>
      </c>
      <c r="D9" s="211">
        <v>0</v>
      </c>
      <c r="E9" s="211">
        <v>0</v>
      </c>
      <c r="F9" s="211">
        <v>158229</v>
      </c>
      <c r="G9" s="212"/>
      <c r="H9" s="214">
        <f>+SUM(C9:G9)</f>
        <v>158229</v>
      </c>
      <c r="I9" s="77"/>
      <c r="J9" s="77"/>
      <c r="K9" s="77"/>
      <c r="L9" s="584"/>
      <c r="M9" s="77"/>
    </row>
    <row r="10" spans="2:14">
      <c r="B10" s="712" t="s">
        <v>468</v>
      </c>
      <c r="C10" s="713">
        <f t="shared" ref="C10:H10" si="2">+SUM(C6:C9)</f>
        <v>155416801</v>
      </c>
      <c r="D10" s="713">
        <f t="shared" si="2"/>
        <v>0</v>
      </c>
      <c r="E10" s="713">
        <f t="shared" si="2"/>
        <v>-99756698</v>
      </c>
      <c r="F10" s="713">
        <f t="shared" si="2"/>
        <v>33811767</v>
      </c>
      <c r="G10" s="713">
        <f t="shared" si="2"/>
        <v>0</v>
      </c>
      <c r="H10" s="713">
        <f t="shared" si="2"/>
        <v>89471870</v>
      </c>
      <c r="I10" s="77">
        <f>'N17.3 Clases Instrum. Finan.'!E30</f>
        <v>116332739</v>
      </c>
      <c r="J10" s="77">
        <f t="shared" si="0"/>
        <v>-26860869</v>
      </c>
      <c r="L10" s="584"/>
    </row>
    <row r="11" spans="2:14">
      <c r="B11" s="714" t="s">
        <v>538</v>
      </c>
      <c r="C11" s="211">
        <f>+H37</f>
        <v>1752912</v>
      </c>
      <c r="D11" s="715">
        <v>0</v>
      </c>
      <c r="E11" s="715">
        <v>-929049</v>
      </c>
      <c r="F11" s="715">
        <v>1001711</v>
      </c>
      <c r="G11" s="716"/>
      <c r="H11" s="715">
        <f>+SUM(C11:G11)</f>
        <v>1825574</v>
      </c>
      <c r="I11" s="77">
        <f>+'N15.2 Pasivo por arrenda'!I19</f>
        <v>1802206</v>
      </c>
      <c r="J11" s="77">
        <f t="shared" si="0"/>
        <v>23368</v>
      </c>
      <c r="L11" s="584"/>
      <c r="M11" s="641">
        <v>2115006000</v>
      </c>
    </row>
    <row r="12" spans="2:14">
      <c r="B12" s="712" t="s">
        <v>539</v>
      </c>
      <c r="C12" s="713">
        <f t="shared" ref="C12:H12" si="3">+C11</f>
        <v>1752912</v>
      </c>
      <c r="D12" s="713">
        <f t="shared" si="3"/>
        <v>0</v>
      </c>
      <c r="E12" s="713">
        <f t="shared" si="3"/>
        <v>-929049</v>
      </c>
      <c r="F12" s="713">
        <f t="shared" si="3"/>
        <v>1001711</v>
      </c>
      <c r="G12" s="713">
        <f t="shared" si="3"/>
        <v>0</v>
      </c>
      <c r="H12" s="713">
        <f t="shared" si="3"/>
        <v>1825574</v>
      </c>
      <c r="L12" s="584"/>
    </row>
    <row r="13" spans="2:14">
      <c r="B13" s="688" t="s">
        <v>540</v>
      </c>
      <c r="C13" s="691">
        <f t="shared" ref="C13:H13" si="4">+C10+C12</f>
        <v>157169713</v>
      </c>
      <c r="D13" s="691">
        <f t="shared" si="4"/>
        <v>0</v>
      </c>
      <c r="E13" s="691">
        <f t="shared" si="4"/>
        <v>-100685747</v>
      </c>
      <c r="F13" s="691">
        <f t="shared" si="4"/>
        <v>34813478</v>
      </c>
      <c r="G13" s="691">
        <f t="shared" si="4"/>
        <v>0</v>
      </c>
      <c r="H13" s="691">
        <f t="shared" si="4"/>
        <v>91297444</v>
      </c>
      <c r="J13" s="77"/>
      <c r="L13" s="584"/>
    </row>
    <row r="14" spans="2:14">
      <c r="B14" s="22"/>
      <c r="C14" s="22"/>
      <c r="D14" s="22"/>
      <c r="E14" s="22"/>
      <c r="F14" s="22"/>
      <c r="G14" s="22"/>
      <c r="H14" s="22"/>
      <c r="L14" s="584"/>
    </row>
    <row r="15" spans="2:14" ht="48">
      <c r="B15" s="1002" t="s">
        <v>464</v>
      </c>
      <c r="C15" s="711" t="str">
        <f>+C4</f>
        <v>Saldo inicial 
01-01-2024</v>
      </c>
      <c r="D15" s="711" t="s">
        <v>534</v>
      </c>
      <c r="E15" s="711" t="s">
        <v>535</v>
      </c>
      <c r="F15" s="711" t="s">
        <v>536</v>
      </c>
      <c r="G15" s="530" t="s">
        <v>346</v>
      </c>
      <c r="H15" s="711" t="str">
        <f>+H4</f>
        <v>Saldo final 
31-03-2024</v>
      </c>
      <c r="L15" s="584"/>
      <c r="M15" s="10" t="s">
        <v>535</v>
      </c>
      <c r="N15" s="10" t="s">
        <v>830</v>
      </c>
    </row>
    <row r="16" spans="2:14">
      <c r="B16" s="1003"/>
      <c r="C16" s="207" t="s">
        <v>88</v>
      </c>
      <c r="D16" s="207" t="s">
        <v>88</v>
      </c>
      <c r="E16" s="207" t="s">
        <v>88</v>
      </c>
      <c r="F16" s="207" t="s">
        <v>88</v>
      </c>
      <c r="G16" s="207" t="s">
        <v>88</v>
      </c>
      <c r="H16" s="207" t="s">
        <v>88</v>
      </c>
      <c r="L16" s="584" t="s">
        <v>89</v>
      </c>
      <c r="M16" s="77">
        <f>+Flujo!D57</f>
        <v>-157958642</v>
      </c>
      <c r="N16" s="77">
        <f>+Flujo!D53</f>
        <v>143397310</v>
      </c>
    </row>
    <row r="17" spans="2:14">
      <c r="B17" s="689" t="s">
        <v>276</v>
      </c>
      <c r="C17" s="690">
        <f>+H43</f>
        <v>136240440</v>
      </c>
      <c r="D17" s="690">
        <v>30000000</v>
      </c>
      <c r="E17" s="214">
        <v>0</v>
      </c>
      <c r="F17" s="690">
        <v>-9626911</v>
      </c>
      <c r="G17" s="585"/>
      <c r="H17" s="690">
        <f>+SUM(C17:G17)</f>
        <v>156613529</v>
      </c>
      <c r="I17" s="77">
        <f>+'N17.4 Préstamos LP'!J14</f>
        <v>88922207</v>
      </c>
      <c r="J17" s="77">
        <f t="shared" ref="J17:J22" si="5">+H17-I17</f>
        <v>67691322</v>
      </c>
      <c r="K17" s="584">
        <f>-J17</f>
        <v>-67691322</v>
      </c>
      <c r="L17" s="584" t="s">
        <v>85</v>
      </c>
      <c r="M17" s="77">
        <f>+E21+E10</f>
        <v>-99756698</v>
      </c>
      <c r="N17" s="77">
        <f>+D21+D10</f>
        <v>140468552</v>
      </c>
    </row>
    <row r="18" spans="2:14">
      <c r="B18" s="374" t="s">
        <v>277</v>
      </c>
      <c r="C18" s="214">
        <f t="shared" ref="C18:C22" si="6">+H44</f>
        <v>828047742</v>
      </c>
      <c r="D18" s="214">
        <v>101421000</v>
      </c>
      <c r="E18" s="214">
        <v>0</v>
      </c>
      <c r="F18" s="214">
        <f>11266326-356512</f>
        <v>10909814</v>
      </c>
      <c r="G18" s="216"/>
      <c r="H18" s="214">
        <f>+SUM(C18:G18)</f>
        <v>940378556</v>
      </c>
      <c r="I18" s="77">
        <f>+'N17.4 Bonos LP'!L23</f>
        <v>965475109</v>
      </c>
      <c r="J18" s="77">
        <f t="shared" si="5"/>
        <v>-25096553</v>
      </c>
      <c r="K18" s="584">
        <f t="shared" ref="K18:K19" si="7">-J18</f>
        <v>25096553</v>
      </c>
      <c r="L18" s="584"/>
      <c r="M18" s="77">
        <f>+M16-M17</f>
        <v>-58201944</v>
      </c>
      <c r="N18" s="77">
        <f>+N16-N17</f>
        <v>2928758</v>
      </c>
    </row>
    <row r="19" spans="2:14">
      <c r="B19" s="374" t="s">
        <v>282</v>
      </c>
      <c r="C19" s="214">
        <f t="shared" si="6"/>
        <v>155029889</v>
      </c>
      <c r="D19" s="214">
        <v>9047552</v>
      </c>
      <c r="E19" s="214">
        <v>0</v>
      </c>
      <c r="F19" s="214">
        <v>-13850729</v>
      </c>
      <c r="G19" s="216"/>
      <c r="H19" s="214">
        <f>+SUM(C19:G19)</f>
        <v>150226712</v>
      </c>
      <c r="I19" s="77">
        <f>+'N16.7 AFR actual'!E23</f>
        <v>144834952</v>
      </c>
      <c r="J19" s="77">
        <f t="shared" si="5"/>
        <v>5391760</v>
      </c>
      <c r="K19" s="584">
        <f t="shared" si="7"/>
        <v>-5391760</v>
      </c>
      <c r="L19" s="584"/>
      <c r="M19" s="77"/>
    </row>
    <row r="20" spans="2:14">
      <c r="B20" s="375" t="s">
        <v>281</v>
      </c>
      <c r="C20" s="211">
        <f t="shared" si="6"/>
        <v>5742826</v>
      </c>
      <c r="D20" s="211">
        <v>0</v>
      </c>
      <c r="E20" s="214">
        <v>0</v>
      </c>
      <c r="F20" s="211">
        <v>1613096</v>
      </c>
      <c r="G20" s="212"/>
      <c r="H20" s="214">
        <f>+SUM(C20:G20)</f>
        <v>7355922</v>
      </c>
      <c r="I20" s="77">
        <f>+'N17.3 Clases Instrum. Finan.'!E50</f>
        <v>6652031</v>
      </c>
      <c r="J20" s="77">
        <f t="shared" si="5"/>
        <v>703891</v>
      </c>
      <c r="K20" s="77"/>
      <c r="L20" s="584"/>
      <c r="M20" s="77"/>
    </row>
    <row r="21" spans="2:14">
      <c r="B21" s="712" t="s">
        <v>468</v>
      </c>
      <c r="C21" s="713">
        <f t="shared" ref="C21:H21" si="8">+SUM(C17:C20)</f>
        <v>1125060897</v>
      </c>
      <c r="D21" s="713">
        <f t="shared" si="8"/>
        <v>140468552</v>
      </c>
      <c r="E21" s="713">
        <f t="shared" si="8"/>
        <v>0</v>
      </c>
      <c r="F21" s="713">
        <f t="shared" si="8"/>
        <v>-10954730</v>
      </c>
      <c r="G21" s="713">
        <f t="shared" si="8"/>
        <v>0</v>
      </c>
      <c r="H21" s="713">
        <f t="shared" si="8"/>
        <v>1254574719</v>
      </c>
      <c r="I21" s="10">
        <f>+'N17.3 Clases Instrum. Finan.'!E51</f>
        <v>1205884299</v>
      </c>
      <c r="J21" s="77">
        <f t="shared" si="5"/>
        <v>48690420</v>
      </c>
      <c r="L21" s="584"/>
    </row>
    <row r="22" spans="2:14">
      <c r="B22" s="714" t="s">
        <v>538</v>
      </c>
      <c r="C22" s="211">
        <f t="shared" si="6"/>
        <v>2762179</v>
      </c>
      <c r="D22" s="715">
        <v>878627</v>
      </c>
      <c r="E22" s="715">
        <v>-1682</v>
      </c>
      <c r="F22" s="715">
        <v>-1001710</v>
      </c>
      <c r="G22" s="716"/>
      <c r="H22" s="715">
        <f>+SUM(C22:G22)</f>
        <v>2637414</v>
      </c>
      <c r="I22" s="77">
        <f>+'N15.2 Pasivo por arrenda'!J38</f>
        <v>2578760</v>
      </c>
      <c r="J22" s="77">
        <f t="shared" si="5"/>
        <v>58654</v>
      </c>
      <c r="L22" s="584"/>
      <c r="M22" s="641">
        <v>2224006000</v>
      </c>
      <c r="N22" s="10" t="s">
        <v>541</v>
      </c>
    </row>
    <row r="23" spans="2:14">
      <c r="B23" s="712" t="s">
        <v>539</v>
      </c>
      <c r="C23" s="713">
        <f t="shared" ref="C23:H23" si="9">+C22</f>
        <v>2762179</v>
      </c>
      <c r="D23" s="713">
        <f t="shared" si="9"/>
        <v>878627</v>
      </c>
      <c r="E23" s="713">
        <f t="shared" si="9"/>
        <v>-1682</v>
      </c>
      <c r="F23" s="713">
        <f t="shared" si="9"/>
        <v>-1001710</v>
      </c>
      <c r="G23" s="713">
        <f t="shared" si="9"/>
        <v>0</v>
      </c>
      <c r="H23" s="713">
        <f t="shared" si="9"/>
        <v>2637414</v>
      </c>
      <c r="I23" s="77"/>
      <c r="J23" s="77"/>
      <c r="L23" s="584"/>
    </row>
    <row r="24" spans="2:14">
      <c r="B24" s="688" t="s">
        <v>285</v>
      </c>
      <c r="C24" s="691">
        <f t="shared" ref="C24:H24" si="10">+C21+C23</f>
        <v>1127823076</v>
      </c>
      <c r="D24" s="691">
        <f t="shared" si="10"/>
        <v>141347179</v>
      </c>
      <c r="E24" s="691">
        <f t="shared" si="10"/>
        <v>-1682</v>
      </c>
      <c r="F24" s="691">
        <f t="shared" si="10"/>
        <v>-11956440</v>
      </c>
      <c r="G24" s="691">
        <f t="shared" si="10"/>
        <v>0</v>
      </c>
      <c r="H24" s="691">
        <f t="shared" si="10"/>
        <v>1257212133</v>
      </c>
      <c r="I24" s="560">
        <v>8554804</v>
      </c>
      <c r="J24" s="77"/>
      <c r="L24" s="584"/>
    </row>
    <row r="26" spans="2:14">
      <c r="K26" s="77"/>
    </row>
    <row r="27" spans="2:14">
      <c r="K27" s="77"/>
    </row>
    <row r="28" spans="2:14">
      <c r="B28" s="52" t="s">
        <v>542</v>
      </c>
      <c r="I28" s="10" t="s">
        <v>543</v>
      </c>
    </row>
    <row r="29" spans="2:14">
      <c r="K29" s="77"/>
    </row>
    <row r="30" spans="2:14" ht="48">
      <c r="B30" s="1002" t="s">
        <v>454</v>
      </c>
      <c r="C30" s="711" t="s">
        <v>533</v>
      </c>
      <c r="D30" s="711" t="s">
        <v>534</v>
      </c>
      <c r="E30" s="711" t="s">
        <v>535</v>
      </c>
      <c r="F30" s="711" t="s">
        <v>536</v>
      </c>
      <c r="G30" s="530" t="s">
        <v>346</v>
      </c>
      <c r="H30" s="711" t="s">
        <v>537</v>
      </c>
    </row>
    <row r="31" spans="2:14">
      <c r="B31" s="1003"/>
      <c r="C31" s="207" t="s">
        <v>88</v>
      </c>
      <c r="D31" s="207" t="s">
        <v>88</v>
      </c>
      <c r="E31" s="207" t="s">
        <v>88</v>
      </c>
      <c r="F31" s="207" t="s">
        <v>88</v>
      </c>
      <c r="G31" s="207" t="s">
        <v>88</v>
      </c>
      <c r="H31" s="207" t="s">
        <v>88</v>
      </c>
    </row>
    <row r="32" spans="2:14">
      <c r="B32" s="689" t="s">
        <v>276</v>
      </c>
      <c r="C32" s="690">
        <v>23076961</v>
      </c>
      <c r="D32" s="690">
        <v>0</v>
      </c>
      <c r="E32" s="690">
        <v>-19349781</v>
      </c>
      <c r="F32" s="690">
        <f>84364151+19349781-357255</f>
        <v>103356677</v>
      </c>
      <c r="G32" s="585">
        <v>0</v>
      </c>
      <c r="H32" s="690">
        <f t="shared" ref="H32:H35" si="11">+SUM(C32:G32)</f>
        <v>107083857</v>
      </c>
      <c r="I32" s="77"/>
    </row>
    <row r="33" spans="2:16">
      <c r="B33" s="374" t="s">
        <v>277</v>
      </c>
      <c r="C33" s="214">
        <v>24284209</v>
      </c>
      <c r="D33" s="214">
        <v>0</v>
      </c>
      <c r="E33" s="214">
        <v>-17862043</v>
      </c>
      <c r="F33" s="214">
        <v>14336799</v>
      </c>
      <c r="G33" s="216">
        <v>0</v>
      </c>
      <c r="H33" s="214">
        <f t="shared" si="11"/>
        <v>20758965</v>
      </c>
      <c r="I33" s="77"/>
    </row>
    <row r="34" spans="2:16">
      <c r="B34" s="374" t="s">
        <v>282</v>
      </c>
      <c r="C34" s="214">
        <v>26950978</v>
      </c>
      <c r="D34" s="214">
        <v>0</v>
      </c>
      <c r="E34" s="214">
        <f>-(37594029+4461130)*0-37929596</f>
        <v>-37929596</v>
      </c>
      <c r="F34" s="214">
        <f>623001+20720664-4461130+5457777+11415588+4796697</f>
        <v>38552597</v>
      </c>
      <c r="G34" s="216">
        <v>0</v>
      </c>
      <c r="H34" s="214">
        <f t="shared" si="11"/>
        <v>27573979</v>
      </c>
      <c r="I34" s="77"/>
      <c r="P34" s="10" t="s">
        <v>544</v>
      </c>
    </row>
    <row r="35" spans="2:16">
      <c r="B35" s="375" t="s">
        <v>283</v>
      </c>
      <c r="C35" s="211">
        <v>34991</v>
      </c>
      <c r="D35" s="211">
        <v>0</v>
      </c>
      <c r="E35" s="211">
        <v>-34991</v>
      </c>
      <c r="F35" s="211">
        <v>0</v>
      </c>
      <c r="G35" s="212"/>
      <c r="H35" s="214">
        <f t="shared" si="11"/>
        <v>0</v>
      </c>
      <c r="I35" s="77"/>
    </row>
    <row r="36" spans="2:16">
      <c r="B36" s="712" t="s">
        <v>468</v>
      </c>
      <c r="C36" s="713">
        <f t="shared" ref="C36:H36" si="12">+SUM(C32:C35)</f>
        <v>74347139</v>
      </c>
      <c r="D36" s="713">
        <f t="shared" si="12"/>
        <v>0</v>
      </c>
      <c r="E36" s="713">
        <f t="shared" si="12"/>
        <v>-75176411</v>
      </c>
      <c r="F36" s="713">
        <f t="shared" si="12"/>
        <v>156246073</v>
      </c>
      <c r="G36" s="713">
        <f t="shared" si="12"/>
        <v>0</v>
      </c>
      <c r="H36" s="713">
        <f t="shared" si="12"/>
        <v>155416801</v>
      </c>
    </row>
    <row r="37" spans="2:16">
      <c r="B37" s="714" t="s">
        <v>538</v>
      </c>
      <c r="C37" s="211">
        <v>1394430</v>
      </c>
      <c r="D37" s="715">
        <v>0</v>
      </c>
      <c r="E37" s="715">
        <v>-1786470</v>
      </c>
      <c r="F37" s="715">
        <v>2144952</v>
      </c>
      <c r="G37" s="716"/>
      <c r="H37" s="715">
        <f>+SUM(C37:G37)</f>
        <v>1752912</v>
      </c>
      <c r="I37" s="77"/>
    </row>
    <row r="38" spans="2:16">
      <c r="B38" s="712" t="s">
        <v>539</v>
      </c>
      <c r="C38" s="713">
        <f t="shared" ref="C38:H38" si="13">+C37</f>
        <v>1394430</v>
      </c>
      <c r="D38" s="713">
        <f t="shared" si="13"/>
        <v>0</v>
      </c>
      <c r="E38" s="713">
        <f t="shared" si="13"/>
        <v>-1786470</v>
      </c>
      <c r="F38" s="713">
        <f t="shared" si="13"/>
        <v>2144952</v>
      </c>
      <c r="G38" s="713">
        <f t="shared" si="13"/>
        <v>0</v>
      </c>
      <c r="H38" s="713">
        <f t="shared" si="13"/>
        <v>1752912</v>
      </c>
    </row>
    <row r="39" spans="2:16">
      <c r="B39" s="688" t="s">
        <v>545</v>
      </c>
      <c r="C39" s="691">
        <f t="shared" ref="C39:H39" si="14">+C36+C38</f>
        <v>75741569</v>
      </c>
      <c r="D39" s="691">
        <f t="shared" si="14"/>
        <v>0</v>
      </c>
      <c r="E39" s="691">
        <f t="shared" si="14"/>
        <v>-76962881</v>
      </c>
      <c r="F39" s="691">
        <f t="shared" si="14"/>
        <v>158391025</v>
      </c>
      <c r="G39" s="691">
        <f t="shared" si="14"/>
        <v>0</v>
      </c>
      <c r="H39" s="691">
        <f t="shared" si="14"/>
        <v>157169713</v>
      </c>
    </row>
    <row r="40" spans="2:16">
      <c r="B40" s="22"/>
      <c r="C40" s="22"/>
      <c r="D40" s="22"/>
      <c r="E40" s="22"/>
      <c r="F40" s="22"/>
      <c r="G40" s="22"/>
      <c r="H40" s="22"/>
    </row>
    <row r="41" spans="2:16" ht="48">
      <c r="B41" s="1002" t="s">
        <v>464</v>
      </c>
      <c r="C41" s="711" t="s">
        <v>533</v>
      </c>
      <c r="D41" s="711" t="s">
        <v>534</v>
      </c>
      <c r="E41" s="711" t="s">
        <v>535</v>
      </c>
      <c r="F41" s="711" t="s">
        <v>536</v>
      </c>
      <c r="G41" s="530" t="s">
        <v>346</v>
      </c>
      <c r="H41" s="711" t="s">
        <v>537</v>
      </c>
    </row>
    <row r="42" spans="2:16">
      <c r="B42" s="1003"/>
      <c r="C42" s="207" t="s">
        <v>88</v>
      </c>
      <c r="D42" s="207" t="s">
        <v>88</v>
      </c>
      <c r="E42" s="207" t="s">
        <v>88</v>
      </c>
      <c r="F42" s="207" t="s">
        <v>88</v>
      </c>
      <c r="G42" s="207" t="s">
        <v>88</v>
      </c>
      <c r="H42" s="207" t="s">
        <v>88</v>
      </c>
    </row>
    <row r="43" spans="2:16">
      <c r="B43" s="689" t="s">
        <v>276</v>
      </c>
      <c r="C43" s="690">
        <v>239775469</v>
      </c>
      <c r="D43" s="690">
        <v>0</v>
      </c>
      <c r="E43" s="690">
        <v>0</v>
      </c>
      <c r="F43" s="690">
        <f>-84185248-19349781</f>
        <v>-103535029</v>
      </c>
      <c r="G43" s="585">
        <v>0</v>
      </c>
      <c r="H43" s="690">
        <f t="shared" ref="H43:H46" si="15">+SUM(C43:G43)</f>
        <v>136240440</v>
      </c>
      <c r="I43" s="77"/>
    </row>
    <row r="44" spans="2:16">
      <c r="B44" s="374" t="s">
        <v>277</v>
      </c>
      <c r="C44" s="214">
        <v>806657594</v>
      </c>
      <c r="D44" s="214">
        <v>0</v>
      </c>
      <c r="E44" s="214">
        <v>0</v>
      </c>
      <c r="F44" s="214">
        <f>21032892+357256</f>
        <v>21390148</v>
      </c>
      <c r="G44" s="216">
        <v>0</v>
      </c>
      <c r="H44" s="214">
        <f t="shared" si="15"/>
        <v>828047742</v>
      </c>
      <c r="I44" s="77"/>
    </row>
    <row r="45" spans="2:16">
      <c r="B45" s="374" t="s">
        <v>282</v>
      </c>
      <c r="C45" s="214">
        <v>168175125</v>
      </c>
      <c r="D45" s="214">
        <v>11415588</v>
      </c>
      <c r="E45" s="214">
        <v>0</v>
      </c>
      <c r="F45" s="214">
        <f>7575428-20720664-11415588</f>
        <v>-24560824</v>
      </c>
      <c r="G45" s="216">
        <v>0</v>
      </c>
      <c r="H45" s="214">
        <f t="shared" si="15"/>
        <v>155029889</v>
      </c>
      <c r="I45" s="77"/>
    </row>
    <row r="46" spans="2:16">
      <c r="B46" s="375" t="s">
        <v>281</v>
      </c>
      <c r="C46" s="211">
        <v>8297799</v>
      </c>
      <c r="D46" s="211">
        <v>0</v>
      </c>
      <c r="E46" s="211">
        <v>0</v>
      </c>
      <c r="F46" s="211">
        <v>-2554973</v>
      </c>
      <c r="G46" s="212"/>
      <c r="H46" s="214">
        <f t="shared" si="15"/>
        <v>5742826</v>
      </c>
    </row>
    <row r="47" spans="2:16">
      <c r="B47" s="712" t="s">
        <v>468</v>
      </c>
      <c r="C47" s="713">
        <f t="shared" ref="C47:H47" si="16">+SUM(C43:C46)</f>
        <v>1222905987</v>
      </c>
      <c r="D47" s="713">
        <f t="shared" si="16"/>
        <v>11415588</v>
      </c>
      <c r="E47" s="713">
        <f t="shared" si="16"/>
        <v>0</v>
      </c>
      <c r="F47" s="713">
        <f t="shared" si="16"/>
        <v>-109260678</v>
      </c>
      <c r="G47" s="713">
        <f t="shared" si="16"/>
        <v>0</v>
      </c>
      <c r="H47" s="713">
        <f t="shared" si="16"/>
        <v>1125060897</v>
      </c>
      <c r="I47" s="77"/>
    </row>
    <row r="48" spans="2:16">
      <c r="B48" s="714" t="s">
        <v>538</v>
      </c>
      <c r="C48" s="211">
        <v>2664313</v>
      </c>
      <c r="D48" s="715">
        <v>2347729</v>
      </c>
      <c r="E48" s="715">
        <v>-56326</v>
      </c>
      <c r="F48" s="715">
        <v>-2193537</v>
      </c>
      <c r="G48" s="716"/>
      <c r="H48" s="715">
        <f>+SUM(C48:G48)</f>
        <v>2762179</v>
      </c>
    </row>
    <row r="49" spans="2:8">
      <c r="B49" s="712" t="s">
        <v>539</v>
      </c>
      <c r="C49" s="713">
        <f t="shared" ref="C49:H49" si="17">+C48</f>
        <v>2664313</v>
      </c>
      <c r="D49" s="713">
        <f t="shared" si="17"/>
        <v>2347729</v>
      </c>
      <c r="E49" s="713">
        <f t="shared" si="17"/>
        <v>-56326</v>
      </c>
      <c r="F49" s="713">
        <f t="shared" si="17"/>
        <v>-2193537</v>
      </c>
      <c r="G49" s="713">
        <f t="shared" si="17"/>
        <v>0</v>
      </c>
      <c r="H49" s="713">
        <f t="shared" si="17"/>
        <v>2762179</v>
      </c>
    </row>
    <row r="50" spans="2:8">
      <c r="B50" s="688" t="s">
        <v>285</v>
      </c>
      <c r="C50" s="691">
        <f t="shared" ref="C50:H50" si="18">+C47+C49</f>
        <v>1225570300</v>
      </c>
      <c r="D50" s="691">
        <f t="shared" si="18"/>
        <v>13763317</v>
      </c>
      <c r="E50" s="691">
        <f t="shared" si="18"/>
        <v>-56326</v>
      </c>
      <c r="F50" s="691">
        <f t="shared" si="18"/>
        <v>-111454215</v>
      </c>
      <c r="G50" s="691">
        <f t="shared" si="18"/>
        <v>0</v>
      </c>
      <c r="H50" s="691">
        <f t="shared" si="18"/>
        <v>1127823076</v>
      </c>
    </row>
  </sheetData>
  <mergeCells count="4">
    <mergeCell ref="B4:B5"/>
    <mergeCell ref="B15:B16"/>
    <mergeCell ref="B30:B31"/>
    <mergeCell ref="B41:B4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7">
    <tabColor theme="9" tint="-0.249977111117893"/>
  </sheetPr>
  <dimension ref="A1:G78"/>
  <sheetViews>
    <sheetView showGridLines="0" zoomScaleNormal="100" workbookViewId="0"/>
  </sheetViews>
  <sheetFormatPr baseColWidth="10" defaultColWidth="0" defaultRowHeight="12" zeroHeight="1"/>
  <cols>
    <col min="1" max="1" width="11.44140625" style="28" customWidth="1"/>
    <col min="2" max="2" width="33.44140625" style="28" customWidth="1"/>
    <col min="3" max="5" width="15.5546875" style="28" customWidth="1"/>
    <col min="6" max="6" width="14.44140625" style="28" customWidth="1"/>
    <col min="7" max="7" width="11.44140625" style="28" customWidth="1"/>
    <col min="8" max="16384" width="11.44140625" style="28" hidden="1"/>
  </cols>
  <sheetData>
    <row r="1" spans="2:5"/>
    <row r="2" spans="2:5"/>
    <row r="3" spans="2:5">
      <c r="B3" s="1004" t="s">
        <v>546</v>
      </c>
      <c r="C3" s="1004"/>
      <c r="D3" s="454">
        <v>45657</v>
      </c>
      <c r="E3" s="454">
        <v>45291</v>
      </c>
    </row>
    <row r="4" spans="2:5">
      <c r="B4" s="1004"/>
      <c r="C4" s="1004"/>
      <c r="D4" s="29" t="s">
        <v>88</v>
      </c>
      <c r="E4" s="29" t="s">
        <v>88</v>
      </c>
    </row>
    <row r="5" spans="2:5">
      <c r="B5" s="455" t="s">
        <v>547</v>
      </c>
      <c r="C5" s="315"/>
      <c r="D5" s="312"/>
      <c r="E5" s="347"/>
    </row>
    <row r="6" spans="2:5">
      <c r="B6" s="456" t="s">
        <v>341</v>
      </c>
      <c r="C6" s="309"/>
      <c r="D6" s="310">
        <v>22568253</v>
      </c>
      <c r="E6" s="310">
        <v>22673308</v>
      </c>
    </row>
    <row r="7" spans="2:5">
      <c r="B7" s="456" t="s">
        <v>548</v>
      </c>
      <c r="C7" s="309"/>
      <c r="D7" s="310">
        <v>3010517</v>
      </c>
      <c r="E7" s="310">
        <v>1203227</v>
      </c>
    </row>
    <row r="8" spans="2:5">
      <c r="B8" s="456" t="s">
        <v>549</v>
      </c>
      <c r="C8" s="309"/>
      <c r="D8" s="310">
        <v>479939</v>
      </c>
      <c r="E8" s="310">
        <v>1071022</v>
      </c>
    </row>
    <row r="9" spans="2:5">
      <c r="B9" s="457" t="s">
        <v>550</v>
      </c>
      <c r="C9" s="355"/>
      <c r="D9" s="356">
        <v>1745708</v>
      </c>
      <c r="E9" s="356">
        <v>225558</v>
      </c>
    </row>
    <row r="10" spans="2:5">
      <c r="B10" s="456" t="s">
        <v>551</v>
      </c>
      <c r="C10" s="309"/>
      <c r="D10" s="310">
        <v>-1949660</v>
      </c>
      <c r="E10" s="310">
        <v>-2604862</v>
      </c>
    </row>
    <row r="11" spans="2:5" hidden="1">
      <c r="B11" s="456" t="s">
        <v>552</v>
      </c>
      <c r="C11" s="309"/>
      <c r="D11" s="310">
        <v>0</v>
      </c>
      <c r="E11" s="310">
        <v>0</v>
      </c>
    </row>
    <row r="12" spans="2:5" hidden="1">
      <c r="B12" s="456" t="s">
        <v>553</v>
      </c>
      <c r="C12" s="309"/>
      <c r="D12" s="310">
        <v>0</v>
      </c>
      <c r="E12" s="310">
        <v>0</v>
      </c>
    </row>
    <row r="13" spans="2:5" ht="24" hidden="1" customHeight="1">
      <c r="B13" s="1005" t="s">
        <v>554</v>
      </c>
      <c r="C13" s="1006"/>
      <c r="D13" s="311">
        <v>0</v>
      </c>
      <c r="E13" s="311">
        <v>0</v>
      </c>
    </row>
    <row r="14" spans="2:5">
      <c r="B14" s="458" t="s">
        <v>555</v>
      </c>
      <c r="C14" s="32"/>
      <c r="D14" s="23">
        <v>25854757</v>
      </c>
      <c r="E14" s="23">
        <v>22568253</v>
      </c>
    </row>
    <row r="15" spans="2:5">
      <c r="B15" s="459" t="s">
        <v>556</v>
      </c>
      <c r="C15" s="30"/>
      <c r="D15" s="31">
        <v>6101053</v>
      </c>
      <c r="E15" s="31">
        <v>5710022</v>
      </c>
    </row>
    <row r="16" spans="2:5">
      <c r="B16" s="458" t="s">
        <v>285</v>
      </c>
      <c r="C16" s="32"/>
      <c r="D16" s="23">
        <v>31955810</v>
      </c>
      <c r="E16" s="23">
        <v>28278275</v>
      </c>
    </row>
    <row r="17" spans="2:5"/>
    <row r="18" spans="2:5" ht="12" customHeight="1">
      <c r="B18" s="1007" t="s">
        <v>546</v>
      </c>
      <c r="C18" s="1008"/>
      <c r="D18" s="454">
        <v>45657</v>
      </c>
      <c r="E18" s="454">
        <v>45291</v>
      </c>
    </row>
    <row r="19" spans="2:5" ht="12.6" customHeight="1">
      <c r="B19" s="1009"/>
      <c r="C19" s="1010"/>
      <c r="D19" s="29" t="s">
        <v>88</v>
      </c>
      <c r="E19" s="29" t="s">
        <v>88</v>
      </c>
    </row>
    <row r="20" spans="2:5">
      <c r="B20" s="460" t="s">
        <v>557</v>
      </c>
      <c r="C20" s="347"/>
      <c r="D20" s="313">
        <v>7471420</v>
      </c>
      <c r="E20" s="313">
        <v>5955720</v>
      </c>
    </row>
    <row r="21" spans="2:5">
      <c r="B21" s="461" t="s">
        <v>558</v>
      </c>
      <c r="C21" s="348"/>
      <c r="D21" s="314">
        <v>24484390</v>
      </c>
      <c r="E21" s="314">
        <v>22322555</v>
      </c>
    </row>
    <row r="22" spans="2:5">
      <c r="B22" s="458" t="s">
        <v>285</v>
      </c>
      <c r="C22" s="32"/>
      <c r="D22" s="23">
        <v>31955810</v>
      </c>
      <c r="E22" s="23">
        <v>28278275</v>
      </c>
    </row>
    <row r="23" spans="2:5"/>
    <row r="24" spans="2:5"/>
    <row r="25" spans="2:5">
      <c r="B25" s="27" t="s">
        <v>559</v>
      </c>
      <c r="C25" s="27"/>
    </row>
    <row r="26" spans="2:5" ht="36">
      <c r="B26" s="462" t="s">
        <v>560</v>
      </c>
      <c r="C26" s="462" t="s">
        <v>561</v>
      </c>
      <c r="D26" s="462" t="s">
        <v>562</v>
      </c>
      <c r="E26" s="462" t="s">
        <v>563</v>
      </c>
    </row>
    <row r="27" spans="2:5">
      <c r="B27" s="312" t="s">
        <v>287</v>
      </c>
      <c r="C27" s="349">
        <v>35</v>
      </c>
      <c r="D27" s="313">
        <v>1598728</v>
      </c>
      <c r="E27" s="463">
        <v>2025</v>
      </c>
    </row>
    <row r="28" spans="2:5">
      <c r="B28" s="468" t="s">
        <v>248</v>
      </c>
      <c r="C28" s="538">
        <v>12</v>
      </c>
      <c r="D28" s="318">
        <v>441352</v>
      </c>
      <c r="E28" s="539">
        <v>2025</v>
      </c>
    </row>
    <row r="29" spans="2:5">
      <c r="B29" s="464" t="s">
        <v>564</v>
      </c>
      <c r="C29" s="350">
        <v>0</v>
      </c>
      <c r="D29" s="314">
        <v>0</v>
      </c>
      <c r="E29" s="465">
        <v>2025</v>
      </c>
    </row>
    <row r="30" spans="2:5">
      <c r="B30" s="466" t="s">
        <v>285</v>
      </c>
      <c r="C30" s="467">
        <v>47</v>
      </c>
      <c r="D30" s="467">
        <v>2040080</v>
      </c>
      <c r="E30" s="466"/>
    </row>
    <row r="31" spans="2:5">
      <c r="C31" s="27"/>
    </row>
    <row r="32" spans="2:5">
      <c r="B32" s="27" t="s">
        <v>864</v>
      </c>
      <c r="C32" s="27"/>
    </row>
    <row r="33" spans="2:6" ht="36">
      <c r="B33" s="373" t="s">
        <v>560</v>
      </c>
      <c r="C33" s="462" t="s">
        <v>561</v>
      </c>
      <c r="D33" s="462" t="s">
        <v>565</v>
      </c>
      <c r="E33" s="462" t="s">
        <v>566</v>
      </c>
    </row>
    <row r="34" spans="2:6">
      <c r="B34" s="312" t="s">
        <v>287</v>
      </c>
      <c r="C34" s="316">
        <v>1043</v>
      </c>
      <c r="D34" s="313">
        <v>2287990</v>
      </c>
      <c r="E34" s="313">
        <v>458134</v>
      </c>
    </row>
    <row r="35" spans="2:6">
      <c r="B35" s="468" t="s">
        <v>248</v>
      </c>
      <c r="C35" s="317">
        <v>120</v>
      </c>
      <c r="D35" s="318">
        <v>293045</v>
      </c>
      <c r="E35" s="318">
        <v>40732</v>
      </c>
    </row>
    <row r="36" spans="2:6">
      <c r="B36" s="464" t="s">
        <v>251</v>
      </c>
      <c r="C36" s="319">
        <v>10</v>
      </c>
      <c r="D36" s="314">
        <v>44195</v>
      </c>
      <c r="E36" s="314">
        <v>10888</v>
      </c>
    </row>
    <row r="37" spans="2:6">
      <c r="B37" s="466" t="s">
        <v>285</v>
      </c>
      <c r="C37" s="23">
        <v>1173</v>
      </c>
      <c r="D37" s="23">
        <v>2625230</v>
      </c>
      <c r="E37" s="23">
        <v>509754</v>
      </c>
    </row>
    <row r="38" spans="2:6">
      <c r="C38" s="27"/>
    </row>
    <row r="39" spans="2:6">
      <c r="B39" s="27" t="s">
        <v>567</v>
      </c>
      <c r="C39" s="27"/>
    </row>
    <row r="40" spans="2:6" ht="24">
      <c r="B40" s="466" t="s">
        <v>568</v>
      </c>
      <c r="C40" s="469" t="s">
        <v>569</v>
      </c>
      <c r="D40" s="462" t="s">
        <v>570</v>
      </c>
      <c r="E40" s="462" t="s">
        <v>571</v>
      </c>
    </row>
    <row r="41" spans="2:6">
      <c r="B41" s="312" t="s">
        <v>287</v>
      </c>
      <c r="C41" s="320">
        <v>5.2999999999999999E-2</v>
      </c>
      <c r="D41" s="308">
        <v>-682009</v>
      </c>
      <c r="E41" s="308">
        <v>730386</v>
      </c>
    </row>
    <row r="42" spans="2:6">
      <c r="B42" s="468" t="s">
        <v>248</v>
      </c>
      <c r="C42" s="321">
        <v>5.2999999999999999E-2</v>
      </c>
      <c r="D42" s="310">
        <v>-48564</v>
      </c>
      <c r="E42" s="310">
        <v>51115</v>
      </c>
    </row>
    <row r="43" spans="2:6">
      <c r="B43" s="464" t="s">
        <v>251</v>
      </c>
      <c r="C43" s="322">
        <v>5.2999999999999999E-2</v>
      </c>
      <c r="D43" s="311">
        <v>-9915</v>
      </c>
      <c r="E43" s="311">
        <v>10322</v>
      </c>
    </row>
    <row r="44" spans="2:6">
      <c r="B44" s="466" t="s">
        <v>285</v>
      </c>
      <c r="C44" s="466"/>
      <c r="D44" s="23">
        <v>-740488</v>
      </c>
      <c r="E44" s="23">
        <v>791823</v>
      </c>
    </row>
    <row r="45" spans="2:6"/>
    <row r="46" spans="2:6" ht="24">
      <c r="B46" s="466" t="s">
        <v>572</v>
      </c>
      <c r="C46" s="469" t="s">
        <v>569</v>
      </c>
      <c r="D46" s="462" t="s">
        <v>570</v>
      </c>
      <c r="E46" s="462" t="s">
        <v>571</v>
      </c>
      <c r="F46" s="37"/>
    </row>
    <row r="47" spans="2:6">
      <c r="B47" s="313" t="s">
        <v>287</v>
      </c>
      <c r="C47" s="320">
        <v>0.05</v>
      </c>
      <c r="D47" s="313">
        <v>-730705</v>
      </c>
      <c r="E47" s="313">
        <v>781854</v>
      </c>
      <c r="F47" s="37"/>
    </row>
    <row r="48" spans="2:6">
      <c r="B48" s="318" t="s">
        <v>248</v>
      </c>
      <c r="C48" s="321">
        <v>6.3E-2</v>
      </c>
      <c r="D48" s="318">
        <v>-55500</v>
      </c>
      <c r="E48" s="318">
        <v>58211</v>
      </c>
      <c r="F48" s="37"/>
    </row>
    <row r="49" spans="2:6">
      <c r="B49" s="314" t="s">
        <v>251</v>
      </c>
      <c r="C49" s="322">
        <v>6.3E-2</v>
      </c>
      <c r="D49" s="314">
        <v>306</v>
      </c>
      <c r="E49" s="314">
        <v>-306</v>
      </c>
      <c r="F49" s="37"/>
    </row>
    <row r="50" spans="2:6">
      <c r="B50" s="466" t="s">
        <v>285</v>
      </c>
      <c r="C50" s="466"/>
      <c r="D50" s="23">
        <v>-785899</v>
      </c>
      <c r="E50" s="23">
        <v>839759</v>
      </c>
      <c r="F50" s="37"/>
    </row>
    <row r="51" spans="2:6">
      <c r="F51" s="37"/>
    </row>
    <row r="52" spans="2:6" ht="24">
      <c r="B52" s="466" t="s">
        <v>573</v>
      </c>
      <c r="C52" s="469" t="s">
        <v>569</v>
      </c>
      <c r="D52" s="462" t="s">
        <v>570</v>
      </c>
      <c r="E52" s="462" t="s">
        <v>571</v>
      </c>
      <c r="F52" s="37"/>
    </row>
    <row r="53" spans="2:6">
      <c r="B53" s="313" t="s">
        <v>287</v>
      </c>
      <c r="C53" s="320">
        <v>1.4E-2</v>
      </c>
      <c r="D53" s="313">
        <v>734494</v>
      </c>
      <c r="E53" s="313">
        <v>-690717</v>
      </c>
      <c r="F53" s="37"/>
    </row>
    <row r="54" spans="2:6">
      <c r="B54" s="318" t="s">
        <v>248</v>
      </c>
      <c r="C54" s="321">
        <v>0.01</v>
      </c>
      <c r="D54" s="318">
        <v>52968</v>
      </c>
      <c r="E54" s="318">
        <v>-50714</v>
      </c>
      <c r="F54" s="37"/>
    </row>
    <row r="55" spans="2:6">
      <c r="B55" s="314" t="s">
        <v>251</v>
      </c>
      <c r="C55" s="322">
        <v>0.01</v>
      </c>
      <c r="D55" s="314">
        <v>9787</v>
      </c>
      <c r="E55" s="314">
        <v>-9479</v>
      </c>
      <c r="F55" s="37"/>
    </row>
    <row r="56" spans="2:6">
      <c r="B56" s="466" t="s">
        <v>285</v>
      </c>
      <c r="C56" s="466"/>
      <c r="D56" s="23">
        <v>797249</v>
      </c>
      <c r="E56" s="23">
        <v>-750910</v>
      </c>
    </row>
    <row r="57" spans="2:6"/>
    <row r="58" spans="2:6"/>
    <row r="59" spans="2:6"/>
    <row r="60" spans="2:6">
      <c r="B60" s="1011" t="s">
        <v>574</v>
      </c>
      <c r="C60" s="454">
        <v>45657</v>
      </c>
      <c r="D60" s="540">
        <v>45291</v>
      </c>
    </row>
    <row r="61" spans="2:6">
      <c r="B61" s="1011"/>
      <c r="C61" s="29" t="s">
        <v>88</v>
      </c>
      <c r="D61" s="29" t="s">
        <v>88</v>
      </c>
    </row>
    <row r="62" spans="2:6">
      <c r="B62" s="312" t="s">
        <v>575</v>
      </c>
      <c r="C62" s="313">
        <v>-50292584</v>
      </c>
      <c r="D62" s="313">
        <v>-46840772</v>
      </c>
    </row>
    <row r="63" spans="2:6">
      <c r="B63" s="468" t="s">
        <v>576</v>
      </c>
      <c r="C63" s="318">
        <v>-25534096</v>
      </c>
      <c r="D63" s="318">
        <v>-22998548</v>
      </c>
    </row>
    <row r="64" spans="2:6">
      <c r="B64" s="468" t="s">
        <v>577</v>
      </c>
      <c r="C64" s="318">
        <v>-3951199</v>
      </c>
      <c r="D64" s="318">
        <v>-3473031</v>
      </c>
    </row>
    <row r="65" spans="2:6">
      <c r="B65" s="468" t="s">
        <v>578</v>
      </c>
      <c r="C65" s="318">
        <v>-3364639</v>
      </c>
      <c r="D65" s="318">
        <v>-3146572</v>
      </c>
    </row>
    <row r="66" spans="2:6">
      <c r="B66" s="466" t="s">
        <v>285</v>
      </c>
      <c r="C66" s="23">
        <v>-83142518</v>
      </c>
      <c r="D66" s="23">
        <v>-76458923</v>
      </c>
    </row>
    <row r="67" spans="2:6">
      <c r="C67" s="37"/>
      <c r="D67" s="37"/>
    </row>
    <row r="68" spans="2:6" ht="12.6" thickBot="1">
      <c r="B68" s="27"/>
    </row>
    <row r="69" spans="2:6" ht="48">
      <c r="B69" s="36" t="s">
        <v>284</v>
      </c>
      <c r="C69" s="34" t="s">
        <v>579</v>
      </c>
      <c r="D69" s="34" t="s">
        <v>580</v>
      </c>
      <c r="E69" s="34" t="s">
        <v>581</v>
      </c>
      <c r="F69" s="34" t="s">
        <v>877</v>
      </c>
    </row>
    <row r="70" spans="2:6">
      <c r="B70" s="33" t="s">
        <v>287</v>
      </c>
      <c r="C70" s="217">
        <v>1033</v>
      </c>
      <c r="D70" s="217">
        <v>231</v>
      </c>
      <c r="E70" s="217">
        <v>119</v>
      </c>
      <c r="F70" s="217">
        <v>10</v>
      </c>
    </row>
    <row r="71" spans="2:6">
      <c r="B71" s="33" t="s">
        <v>248</v>
      </c>
      <c r="C71" s="217">
        <v>114</v>
      </c>
      <c r="D71" s="217">
        <v>0</v>
      </c>
      <c r="E71" s="217">
        <v>1</v>
      </c>
      <c r="F71" s="217">
        <v>1</v>
      </c>
    </row>
    <row r="72" spans="2:6">
      <c r="B72" s="33" t="s">
        <v>251</v>
      </c>
      <c r="C72" s="217">
        <v>10</v>
      </c>
      <c r="D72" s="217">
        <v>2</v>
      </c>
      <c r="E72" s="217">
        <v>0</v>
      </c>
      <c r="F72" s="217">
        <v>0</v>
      </c>
    </row>
    <row r="73" spans="2:6">
      <c r="B73" s="33" t="s">
        <v>847</v>
      </c>
      <c r="C73" s="217">
        <v>0</v>
      </c>
      <c r="D73" s="217">
        <v>0</v>
      </c>
      <c r="E73" s="217">
        <v>3</v>
      </c>
      <c r="F73" s="217">
        <v>0</v>
      </c>
    </row>
    <row r="74" spans="2:6">
      <c r="B74" s="33" t="s">
        <v>252</v>
      </c>
      <c r="C74" s="217">
        <v>0</v>
      </c>
      <c r="D74" s="217">
        <v>185</v>
      </c>
      <c r="E74" s="217">
        <v>91</v>
      </c>
      <c r="F74" s="217">
        <v>0</v>
      </c>
    </row>
    <row r="75" spans="2:6">
      <c r="B75" s="33" t="s">
        <v>370</v>
      </c>
      <c r="C75" s="217">
        <v>0</v>
      </c>
      <c r="D75" s="217">
        <v>68</v>
      </c>
      <c r="E75" s="217">
        <v>11</v>
      </c>
      <c r="F75" s="217">
        <v>0</v>
      </c>
    </row>
    <row r="76" spans="2:6">
      <c r="B76" s="33" t="s">
        <v>254</v>
      </c>
      <c r="C76" s="217">
        <v>0</v>
      </c>
      <c r="D76" s="217">
        <v>257</v>
      </c>
      <c r="E76" s="217">
        <v>39</v>
      </c>
      <c r="F76" s="217">
        <v>0</v>
      </c>
    </row>
    <row r="77" spans="2:6" s="38" customFormat="1" ht="12.6" thickBot="1">
      <c r="B77" s="35" t="s">
        <v>582</v>
      </c>
      <c r="C77" s="218">
        <v>1157</v>
      </c>
      <c r="D77" s="218">
        <v>743</v>
      </c>
      <c r="E77" s="218">
        <v>264</v>
      </c>
      <c r="F77" s="218">
        <v>11</v>
      </c>
    </row>
    <row r="78" spans="2:6"/>
  </sheetData>
  <mergeCells count="4">
    <mergeCell ref="B3:C4"/>
    <mergeCell ref="B13:C13"/>
    <mergeCell ref="B18:C19"/>
    <mergeCell ref="B60:B6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theme="9" tint="-0.499984740745262"/>
  </sheetPr>
  <dimension ref="A1:S35"/>
  <sheetViews>
    <sheetView showGridLines="0" tabSelected="1" zoomScaleNormal="100" workbookViewId="0"/>
  </sheetViews>
  <sheetFormatPr baseColWidth="10" defaultColWidth="0" defaultRowHeight="12" zeroHeight="1"/>
  <cols>
    <col min="1" max="1" width="10.44140625" style="598" customWidth="1"/>
    <col min="2" max="2" width="57.44140625" style="18" customWidth="1"/>
    <col min="3" max="3" width="7.5546875" style="18" customWidth="1"/>
    <col min="4" max="5" width="14.44140625" style="18" customWidth="1"/>
    <col min="6" max="6" width="6.6640625" style="18" customWidth="1"/>
    <col min="7" max="7" width="12.44140625" style="10" bestFit="1" customWidth="1"/>
    <col min="8" max="8" width="7.44140625" style="10" bestFit="1" customWidth="1"/>
    <col min="9" max="9" width="4.5546875" style="18" customWidth="1"/>
    <col min="10" max="18" width="11.44140625" style="18" hidden="1" customWidth="1"/>
    <col min="19" max="19" width="0" style="18" hidden="1" customWidth="1"/>
    <col min="20" max="16384" width="11.44140625" style="18" hidden="1"/>
  </cols>
  <sheetData>
    <row r="1" spans="1:8" ht="12.6" thickBot="1">
      <c r="G1" s="586"/>
      <c r="H1" s="587"/>
    </row>
    <row r="2" spans="1:8">
      <c r="B2" s="922" t="s">
        <v>0</v>
      </c>
      <c r="C2" s="924" t="s">
        <v>85</v>
      </c>
      <c r="D2" s="664">
        <v>45657</v>
      </c>
      <c r="E2" s="664">
        <v>45291</v>
      </c>
      <c r="G2" s="926" t="s">
        <v>86</v>
      </c>
      <c r="H2" s="928" t="s">
        <v>87</v>
      </c>
    </row>
    <row r="3" spans="1:8" ht="12.6" thickBot="1">
      <c r="B3" s="923"/>
      <c r="C3" s="925"/>
      <c r="D3" s="193" t="s">
        <v>88</v>
      </c>
      <c r="E3" s="193" t="s">
        <v>88</v>
      </c>
      <c r="G3" s="927"/>
      <c r="H3" s="929"/>
    </row>
    <row r="4" spans="1:8">
      <c r="B4" s="665" t="s">
        <v>90</v>
      </c>
      <c r="C4" s="666"/>
      <c r="D4" s="631"/>
      <c r="E4" s="631"/>
      <c r="G4" s="588"/>
      <c r="H4" s="589"/>
    </row>
    <row r="5" spans="1:8">
      <c r="A5" s="598" t="s">
        <v>1</v>
      </c>
      <c r="B5" s="359" t="s">
        <v>91</v>
      </c>
      <c r="C5" s="206">
        <v>4</v>
      </c>
      <c r="D5" s="198">
        <v>108758431</v>
      </c>
      <c r="E5" s="198">
        <v>109156681</v>
      </c>
      <c r="G5" s="588">
        <v>-398250</v>
      </c>
      <c r="H5" s="589">
        <v>-3.648425330924087E-3</v>
      </c>
    </row>
    <row r="6" spans="1:8">
      <c r="A6" s="598" t="s">
        <v>92</v>
      </c>
      <c r="B6" s="359" t="s">
        <v>93</v>
      </c>
      <c r="C6" s="206">
        <v>10</v>
      </c>
      <c r="D6" s="198">
        <v>0</v>
      </c>
      <c r="E6" s="198">
        <v>0</v>
      </c>
      <c r="G6" s="588">
        <v>0</v>
      </c>
      <c r="H6" s="589">
        <v>1</v>
      </c>
    </row>
    <row r="7" spans="1:8">
      <c r="A7" s="598" t="s">
        <v>2</v>
      </c>
      <c r="B7" s="359" t="s">
        <v>94</v>
      </c>
      <c r="C7" s="206">
        <v>11</v>
      </c>
      <c r="D7" s="198">
        <v>3641630</v>
      </c>
      <c r="E7" s="198">
        <v>7180555</v>
      </c>
      <c r="G7" s="588">
        <v>-3538925</v>
      </c>
      <c r="H7" s="589">
        <v>-0.49284839403082353</v>
      </c>
    </row>
    <row r="8" spans="1:8">
      <c r="A8" s="598" t="s">
        <v>3</v>
      </c>
      <c r="B8" s="359" t="s">
        <v>95</v>
      </c>
      <c r="C8" s="206">
        <v>5</v>
      </c>
      <c r="D8" s="198">
        <v>132404464</v>
      </c>
      <c r="E8" s="198">
        <v>132007468</v>
      </c>
      <c r="G8" s="588">
        <v>396996</v>
      </c>
      <c r="H8" s="589">
        <v>3.007375310008976E-3</v>
      </c>
    </row>
    <row r="9" spans="1:8">
      <c r="A9" s="598" t="s">
        <v>4</v>
      </c>
      <c r="B9" s="359" t="s">
        <v>96</v>
      </c>
      <c r="C9" s="206">
        <v>6</v>
      </c>
      <c r="D9" s="198">
        <v>73679</v>
      </c>
      <c r="E9" s="198">
        <v>14381</v>
      </c>
      <c r="G9" s="588">
        <v>59298</v>
      </c>
      <c r="H9" s="589">
        <v>4.1233572074264657</v>
      </c>
    </row>
    <row r="10" spans="1:8">
      <c r="A10" s="598" t="s">
        <v>5</v>
      </c>
      <c r="B10" s="359" t="s">
        <v>6</v>
      </c>
      <c r="C10" s="206">
        <v>7</v>
      </c>
      <c r="D10" s="198">
        <v>10476577</v>
      </c>
      <c r="E10" s="198">
        <v>12812483</v>
      </c>
      <c r="G10" s="588">
        <v>-2335906</v>
      </c>
      <c r="H10" s="589">
        <v>-0.18231485653483404</v>
      </c>
    </row>
    <row r="11" spans="1:8" ht="12.6" thickBot="1">
      <c r="A11" s="598" t="s">
        <v>7</v>
      </c>
      <c r="B11" s="360" t="s">
        <v>8</v>
      </c>
      <c r="C11" s="206">
        <v>8</v>
      </c>
      <c r="D11" s="198">
        <v>33347482</v>
      </c>
      <c r="E11" s="200">
        <v>13829428</v>
      </c>
      <c r="G11" s="588">
        <v>19518054</v>
      </c>
      <c r="H11" s="589">
        <v>1.4113421032308784</v>
      </c>
    </row>
    <row r="12" spans="1:8" ht="36.6" thickBot="1">
      <c r="A12" s="527"/>
      <c r="B12" s="667" t="s">
        <v>97</v>
      </c>
      <c r="C12" s="668"/>
      <c r="D12" s="633">
        <v>288702263</v>
      </c>
      <c r="E12" s="633">
        <v>275000996</v>
      </c>
      <c r="G12" s="590">
        <v>13701267</v>
      </c>
      <c r="H12" s="591">
        <v>4.9822608642479241E-2</v>
      </c>
    </row>
    <row r="13" spans="1:8" ht="12.6" thickBot="1">
      <c r="A13" s="598" t="s">
        <v>9</v>
      </c>
      <c r="B13" s="669" t="s">
        <v>10</v>
      </c>
      <c r="C13" s="197">
        <v>9</v>
      </c>
      <c r="D13" s="198">
        <v>0</v>
      </c>
      <c r="E13" s="632">
        <v>3414</v>
      </c>
      <c r="G13" s="588">
        <v>-3414</v>
      </c>
      <c r="H13" s="589">
        <v>-1</v>
      </c>
    </row>
    <row r="14" spans="1:8" ht="12.6" thickBot="1">
      <c r="B14" s="670" t="s">
        <v>98</v>
      </c>
      <c r="C14" s="668"/>
      <c r="D14" s="671">
        <v>288702263</v>
      </c>
      <c r="E14" s="671">
        <v>275004410</v>
      </c>
      <c r="G14" s="590">
        <v>13697853</v>
      </c>
      <c r="H14" s="591">
        <v>4.9809575780984751E-2</v>
      </c>
    </row>
    <row r="15" spans="1:8">
      <c r="B15" s="665" t="s">
        <v>99</v>
      </c>
      <c r="C15" s="672"/>
      <c r="D15" s="673"/>
      <c r="E15" s="674"/>
      <c r="G15" s="592"/>
      <c r="H15" s="593"/>
    </row>
    <row r="16" spans="1:8">
      <c r="A16" s="598" t="s">
        <v>11</v>
      </c>
      <c r="B16" s="359" t="s">
        <v>93</v>
      </c>
      <c r="C16" s="197">
        <v>10</v>
      </c>
      <c r="D16" s="198">
        <v>15898043</v>
      </c>
      <c r="E16" s="198">
        <v>7895863</v>
      </c>
      <c r="G16" s="588">
        <v>8002180</v>
      </c>
      <c r="H16" s="589">
        <v>1.0134648992770012</v>
      </c>
    </row>
    <row r="17" spans="1:9">
      <c r="A17" s="598" t="s">
        <v>12</v>
      </c>
      <c r="B17" s="359" t="s">
        <v>94</v>
      </c>
      <c r="C17" s="197">
        <v>11</v>
      </c>
      <c r="D17" s="198">
        <v>6656551</v>
      </c>
      <c r="E17" s="198">
        <v>1481897</v>
      </c>
      <c r="G17" s="588">
        <v>5174654</v>
      </c>
      <c r="H17" s="589">
        <v>3.491912055966103</v>
      </c>
    </row>
    <row r="18" spans="1:9">
      <c r="A18" s="598" t="s">
        <v>13</v>
      </c>
      <c r="B18" s="359" t="s">
        <v>100</v>
      </c>
      <c r="C18" s="197">
        <v>5</v>
      </c>
      <c r="D18" s="198">
        <v>3440746</v>
      </c>
      <c r="E18" s="198">
        <v>3778724</v>
      </c>
      <c r="G18" s="588">
        <v>-337978</v>
      </c>
      <c r="H18" s="589">
        <v>-8.9442362024852839E-2</v>
      </c>
    </row>
    <row r="19" spans="1:9" ht="12.6" hidden="1" customHeight="1">
      <c r="A19" s="598" t="s">
        <v>14</v>
      </c>
      <c r="B19" s="359" t="s">
        <v>15</v>
      </c>
      <c r="C19" s="197"/>
      <c r="D19" s="198">
        <v>0</v>
      </c>
      <c r="E19" s="198">
        <v>0</v>
      </c>
      <c r="G19" s="588">
        <v>0</v>
      </c>
      <c r="H19" s="589">
        <v>1</v>
      </c>
    </row>
    <row r="20" spans="1:9">
      <c r="A20" s="598" t="s">
        <v>16</v>
      </c>
      <c r="B20" s="359" t="s">
        <v>17</v>
      </c>
      <c r="C20" s="197">
        <v>12</v>
      </c>
      <c r="D20" s="198">
        <v>619303933</v>
      </c>
      <c r="E20" s="198">
        <v>231747713</v>
      </c>
      <c r="G20" s="588">
        <v>387556220</v>
      </c>
      <c r="H20" s="589">
        <v>1.6723195020267578</v>
      </c>
    </row>
    <row r="21" spans="1:9">
      <c r="A21" s="598" t="s">
        <v>18</v>
      </c>
      <c r="B21" s="359" t="s">
        <v>19</v>
      </c>
      <c r="C21" s="197">
        <v>13</v>
      </c>
      <c r="D21" s="198">
        <v>33823049</v>
      </c>
      <c r="E21" s="198">
        <v>33823049</v>
      </c>
      <c r="G21" s="588">
        <v>0</v>
      </c>
      <c r="H21" s="589">
        <v>0</v>
      </c>
    </row>
    <row r="22" spans="1:9">
      <c r="A22" s="598" t="s">
        <v>20</v>
      </c>
      <c r="B22" s="359" t="s">
        <v>101</v>
      </c>
      <c r="C22" s="197">
        <v>14</v>
      </c>
      <c r="D22" s="198">
        <v>2044544144</v>
      </c>
      <c r="E22" s="198">
        <v>1805370932</v>
      </c>
      <c r="G22" s="588">
        <v>239173212</v>
      </c>
      <c r="H22" s="589">
        <v>0.13247870992087071</v>
      </c>
    </row>
    <row r="23" spans="1:9">
      <c r="A23" s="598" t="s">
        <v>21</v>
      </c>
      <c r="B23" s="359" t="s">
        <v>22</v>
      </c>
      <c r="C23" s="197">
        <v>15</v>
      </c>
      <c r="D23" s="198">
        <v>3707341</v>
      </c>
      <c r="E23" s="198">
        <v>4307072</v>
      </c>
      <c r="G23" s="588">
        <v>-599731</v>
      </c>
      <c r="H23" s="589">
        <v>-0.13924331889506375</v>
      </c>
    </row>
    <row r="24" spans="1:9" ht="12.6" thickBot="1">
      <c r="A24" s="598" t="s">
        <v>23</v>
      </c>
      <c r="B24" s="359" t="s">
        <v>102</v>
      </c>
      <c r="C24" s="197">
        <v>16</v>
      </c>
      <c r="D24" s="198">
        <v>2083265</v>
      </c>
      <c r="E24" s="198">
        <v>59938069</v>
      </c>
      <c r="G24" s="588">
        <v>-57854804</v>
      </c>
      <c r="H24" s="589">
        <v>-0.96524304111298609</v>
      </c>
      <c r="I24" s="181"/>
    </row>
    <row r="25" spans="1:9" ht="12.6" hidden="1" thickBot="1">
      <c r="A25" s="598" t="s">
        <v>24</v>
      </c>
      <c r="B25" s="360" t="s">
        <v>96</v>
      </c>
      <c r="C25" s="199"/>
      <c r="D25" s="198">
        <v>0</v>
      </c>
      <c r="E25" s="200">
        <v>0</v>
      </c>
      <c r="G25" s="594">
        <v>0</v>
      </c>
      <c r="H25" s="595">
        <v>1</v>
      </c>
    </row>
    <row r="26" spans="1:9" ht="12.6" thickBot="1">
      <c r="B26" s="675" t="s">
        <v>103</v>
      </c>
      <c r="C26" s="668"/>
      <c r="D26" s="633">
        <v>2729457072</v>
      </c>
      <c r="E26" s="633">
        <v>2148343319</v>
      </c>
      <c r="G26" s="590">
        <v>581113753</v>
      </c>
      <c r="H26" s="591">
        <v>0.27049389539400709</v>
      </c>
    </row>
    <row r="27" spans="1:9" ht="12.6" thickBot="1">
      <c r="B27" s="669"/>
      <c r="C27" s="634"/>
      <c r="D27" s="632"/>
      <c r="E27" s="632"/>
      <c r="G27" s="588"/>
      <c r="H27" s="589"/>
      <c r="I27" s="181"/>
    </row>
    <row r="28" spans="1:9" ht="12.6" thickBot="1">
      <c r="B28" s="675" t="s">
        <v>104</v>
      </c>
      <c r="C28" s="668"/>
      <c r="D28" s="633">
        <v>3018159335</v>
      </c>
      <c r="E28" s="633">
        <v>2423347729</v>
      </c>
      <c r="G28" s="596">
        <v>594811606</v>
      </c>
      <c r="H28" s="597">
        <v>0.24545037382870777</v>
      </c>
    </row>
    <row r="29" spans="1:9" ht="12.6" thickTop="1">
      <c r="D29" s="181"/>
      <c r="E29" s="181"/>
    </row>
    <row r="30" spans="1:9" hidden="1">
      <c r="D30" s="904">
        <v>0</v>
      </c>
      <c r="E30" s="205">
        <v>0</v>
      </c>
    </row>
    <row r="35" spans="2:2" ht="14.4" hidden="1">
      <c r="B35"/>
    </row>
  </sheetData>
  <mergeCells count="4">
    <mergeCell ref="B2:B3"/>
    <mergeCell ref="C2:C3"/>
    <mergeCell ref="G2:G3"/>
    <mergeCell ref="H2:H3"/>
  </mergeCells>
  <hyperlinks>
    <hyperlink ref="C5" location="'N4 Efectivo y Eq.'!A1" display="'N4 Efectivo y Eq.'!A1" xr:uid="{00000000-0004-0000-0400-000000000000}"/>
    <hyperlink ref="C8" location="'N5 Estratificación Deudores'!A1" display="'N5 Estratificación Deudores'!A1" xr:uid="{00000000-0004-0000-0400-000001000000}"/>
    <hyperlink ref="C9" location="'N6 CxC Relacionadas'!A1" display="'N6 CxC Relacionadas'!A1" xr:uid="{00000000-0004-0000-0400-000002000000}"/>
    <hyperlink ref="C10" location="'N7 Inventarios'!A1" display="'N7 Inventarios'!A1" xr:uid="{00000000-0004-0000-0400-000003000000}"/>
    <hyperlink ref="C11" location="'N8 Impuestos Corrientes'!A1" display="'N8 Impuestos Corrientes'!A1" xr:uid="{00000000-0004-0000-0400-000004000000}"/>
    <hyperlink ref="C13" location="'N9 Mantenido Venta'!A1" display="'N9 Mantenido Venta'!A1" xr:uid="{00000000-0004-0000-0400-000005000000}"/>
    <hyperlink ref="C18" location="'N5 Deudores y Riesgo de Crédito'!A1" display="'N5 Deudores y Riesgo de Crédito'!A1" xr:uid="{00000000-0004-0000-0400-000006000000}"/>
    <hyperlink ref="C20" location="'N11 Intangibles'!A1" display="'N11 Intangibles'!A1" xr:uid="{00000000-0004-0000-0400-000007000000}"/>
    <hyperlink ref="C21" location="'N12 Plusvalía'!A1" display="'N12 Plusvalía'!A1" xr:uid="{00000000-0004-0000-0400-000008000000}"/>
    <hyperlink ref="C22" location="'N13 PPE'!A1" display="'N13 PPE'!A1" xr:uid="{00000000-0004-0000-0400-000009000000}"/>
    <hyperlink ref="C23" location="'N14 Arrendamiento NIIF16'!A1" display="'N14 Arrendamiento NIIF16'!A1" xr:uid="{00000000-0004-0000-0400-00000A000000}"/>
    <hyperlink ref="C24" location="'N15 Impuestos Dif.'!A1" display="'N15 Impuestos Dif.'!A1" xr:uid="{00000000-0004-0000-0400-00000B000000}"/>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8">
    <tabColor theme="9" tint="-0.249977111117893"/>
  </sheetPr>
  <dimension ref="A3:XFC16"/>
  <sheetViews>
    <sheetView showGridLines="0" topLeftCell="A3" workbookViewId="0">
      <selection activeCell="A3" sqref="A3"/>
    </sheetView>
  </sheetViews>
  <sheetFormatPr baseColWidth="10" defaultColWidth="0" defaultRowHeight="13.8" zeroHeight="1"/>
  <cols>
    <col min="1" max="1" width="11.5546875" style="7" customWidth="1"/>
    <col min="2" max="2" width="35.5546875" style="7" bestFit="1" customWidth="1"/>
    <col min="3" max="4" width="13.33203125" style="7" customWidth="1"/>
    <col min="5" max="5" width="22" style="7" bestFit="1" customWidth="1"/>
    <col min="6" max="14" width="12.5546875" style="7" hidden="1"/>
    <col min="15" max="19" width="16.44140625" style="7" hidden="1"/>
    <col min="20" max="16383" width="100.5546875" style="7" hidden="1"/>
    <col min="16384" max="16384" width="74.5546875" style="7" hidden="1"/>
  </cols>
  <sheetData>
    <row r="3" spans="2:5">
      <c r="B3" s="1142" t="s">
        <v>112</v>
      </c>
      <c r="C3" s="1143">
        <v>45657</v>
      </c>
      <c r="D3" s="1143">
        <v>45291</v>
      </c>
    </row>
    <row r="4" spans="2:5">
      <c r="B4" s="1142" t="s">
        <v>583</v>
      </c>
      <c r="C4" s="41" t="s">
        <v>88</v>
      </c>
      <c r="D4" s="41" t="s">
        <v>88</v>
      </c>
    </row>
    <row r="5" spans="2:5">
      <c r="B5" s="1144" t="s">
        <v>584</v>
      </c>
      <c r="C5" s="1145">
        <v>11443025</v>
      </c>
      <c r="D5" s="1145">
        <v>10998546</v>
      </c>
    </row>
    <row r="6" spans="2:5">
      <c r="B6" s="470" t="s">
        <v>585</v>
      </c>
      <c r="C6" s="636">
        <v>2802858</v>
      </c>
      <c r="D6" s="636">
        <v>3684520</v>
      </c>
    </row>
    <row r="7" spans="2:5">
      <c r="B7" s="470" t="s">
        <v>587</v>
      </c>
      <c r="C7" s="636">
        <v>373397</v>
      </c>
      <c r="D7" s="636">
        <v>1888426</v>
      </c>
    </row>
    <row r="8" spans="2:5">
      <c r="B8" s="470" t="s">
        <v>586</v>
      </c>
      <c r="C8" s="636">
        <v>848755</v>
      </c>
      <c r="D8" s="636">
        <v>824508</v>
      </c>
    </row>
    <row r="9" spans="2:5">
      <c r="B9" s="471" t="s">
        <v>588</v>
      </c>
      <c r="C9" s="637">
        <v>1903989</v>
      </c>
      <c r="D9" s="637">
        <v>1303561</v>
      </c>
    </row>
    <row r="10" spans="2:5">
      <c r="B10" s="1146" t="s">
        <v>589</v>
      </c>
      <c r="C10" s="180">
        <v>17372024</v>
      </c>
      <c r="D10" s="180">
        <v>18699561</v>
      </c>
    </row>
    <row r="11" spans="2:5">
      <c r="B11" s="1144" t="s">
        <v>590</v>
      </c>
      <c r="C11" s="1147">
        <v>7355177</v>
      </c>
      <c r="D11" s="1147">
        <v>7355177</v>
      </c>
      <c r="E11" s="842"/>
    </row>
    <row r="12" spans="2:5">
      <c r="B12" s="471" t="s">
        <v>586</v>
      </c>
      <c r="C12" s="637">
        <v>245946</v>
      </c>
      <c r="D12" s="323">
        <v>99468</v>
      </c>
    </row>
    <row r="13" spans="2:5">
      <c r="B13" s="1146" t="s">
        <v>591</v>
      </c>
      <c r="C13" s="1148">
        <v>7601123</v>
      </c>
      <c r="D13" s="1148">
        <v>7454645</v>
      </c>
    </row>
    <row r="14" spans="2:5"/>
    <row r="15" spans="2:5"/>
    <row r="16" spans="2:5"/>
  </sheetData>
  <mergeCells count="1">
    <mergeCell ref="B3:B4"/>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1">
    <tabColor theme="9" tint="-0.249977111117893"/>
  </sheetPr>
  <dimension ref="A1:E17"/>
  <sheetViews>
    <sheetView showGridLines="0" zoomScaleNormal="100" workbookViewId="0"/>
  </sheetViews>
  <sheetFormatPr baseColWidth="10" defaultColWidth="0" defaultRowHeight="12" zeroHeight="1"/>
  <cols>
    <col min="1" max="1" width="8.6640625" style="10" customWidth="1"/>
    <col min="2" max="2" width="22.5546875" style="10" bestFit="1" customWidth="1"/>
    <col min="3" max="4" width="12.44140625" style="10" bestFit="1" customWidth="1"/>
    <col min="5" max="5" width="8.88671875" style="10" customWidth="1"/>
    <col min="6" max="16384" width="8.88671875" style="10" hidden="1"/>
  </cols>
  <sheetData>
    <row r="1" spans="2:4"/>
    <row r="2" spans="2:4"/>
    <row r="3" spans="2:4" ht="34.35" customHeight="1">
      <c r="B3" s="1012" t="s">
        <v>593</v>
      </c>
      <c r="C3" s="525">
        <v>45657</v>
      </c>
      <c r="D3" s="526">
        <v>45291</v>
      </c>
    </row>
    <row r="4" spans="2:4" ht="12" customHeight="1">
      <c r="B4" s="1012"/>
      <c r="C4" s="531" t="s">
        <v>88</v>
      </c>
      <c r="D4" s="532" t="s">
        <v>88</v>
      </c>
    </row>
    <row r="5" spans="2:4" ht="12" customHeight="1">
      <c r="B5" s="561" t="s">
        <v>594</v>
      </c>
      <c r="C5" s="557"/>
      <c r="D5" s="557"/>
    </row>
    <row r="6" spans="2:4" ht="12" customHeight="1">
      <c r="B6" s="558" t="s">
        <v>595</v>
      </c>
      <c r="C6" s="562">
        <v>266648391</v>
      </c>
      <c r="D6" s="562">
        <v>255428385</v>
      </c>
    </row>
    <row r="7" spans="2:4" ht="12" customHeight="1">
      <c r="B7" s="558" t="s">
        <v>596</v>
      </c>
      <c r="C7" s="562">
        <v>298027836</v>
      </c>
      <c r="D7" s="562">
        <v>287315456</v>
      </c>
    </row>
    <row r="8" spans="2:4" ht="12" customHeight="1">
      <c r="B8" s="558" t="s">
        <v>597</v>
      </c>
      <c r="C8" s="562">
        <v>71915834</v>
      </c>
      <c r="D8" s="906">
        <v>72286247</v>
      </c>
    </row>
    <row r="9" spans="2:4" ht="12" customHeight="1">
      <c r="B9" s="559" t="s">
        <v>598</v>
      </c>
      <c r="C9" s="563">
        <v>26109233</v>
      </c>
      <c r="D9" s="905">
        <v>25825766</v>
      </c>
    </row>
    <row r="10" spans="2:4" ht="12" customHeight="1">
      <c r="B10" s="167" t="s">
        <v>285</v>
      </c>
      <c r="C10" s="533">
        <v>662701294</v>
      </c>
      <c r="D10" s="533">
        <v>640855854</v>
      </c>
    </row>
    <row r="11" spans="2:4"/>
    <row r="12" spans="2:4">
      <c r="C12" s="25"/>
    </row>
    <row r="13" spans="2:4">
      <c r="B13" s="24" t="s">
        <v>599</v>
      </c>
      <c r="C13" s="564">
        <v>71915834</v>
      </c>
      <c r="D13" s="565">
        <v>72286247</v>
      </c>
    </row>
    <row r="14" spans="2:4">
      <c r="B14" s="24" t="s">
        <v>600</v>
      </c>
      <c r="C14" s="564">
        <v>26109233</v>
      </c>
      <c r="D14" s="565">
        <v>25825766</v>
      </c>
    </row>
    <row r="15" spans="2:4"/>
    <row r="16" spans="2:4"/>
    <row r="17"/>
  </sheetData>
  <mergeCells count="1">
    <mergeCell ref="B3:B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2">
    <tabColor theme="9" tint="-0.249977111117893"/>
  </sheetPr>
  <dimension ref="A3:XER16"/>
  <sheetViews>
    <sheetView showGridLines="0" topLeftCell="A3" workbookViewId="0">
      <selection activeCell="A3" sqref="A3"/>
    </sheetView>
  </sheetViews>
  <sheetFormatPr baseColWidth="10" defaultColWidth="0" defaultRowHeight="0" customHeight="1" zeroHeight="1"/>
  <cols>
    <col min="1" max="1" width="8.6640625" style="7" customWidth="1"/>
    <col min="2" max="2" width="44.44140625" style="7" customWidth="1"/>
    <col min="3" max="3" width="14.44140625" style="7" customWidth="1"/>
    <col min="4" max="4" width="13.5546875" style="7" customWidth="1"/>
    <col min="5" max="5" width="8.6640625" style="7" customWidth="1"/>
    <col min="6" max="16372" width="8.6640625" style="7" hidden="1"/>
    <col min="16373" max="16384" width="16" style="7" hidden="1"/>
  </cols>
  <sheetData>
    <row r="3" spans="2:4" ht="13.8">
      <c r="B3" s="1149" t="s">
        <v>601</v>
      </c>
      <c r="C3" s="1150">
        <v>45657</v>
      </c>
      <c r="D3" s="1150">
        <v>45291</v>
      </c>
    </row>
    <row r="4" spans="2:4" ht="12" customHeight="1">
      <c r="B4" s="1149"/>
      <c r="C4" s="334" t="s">
        <v>88</v>
      </c>
      <c r="D4" s="334" t="s">
        <v>88</v>
      </c>
    </row>
    <row r="5" spans="2:4" ht="12" customHeight="1">
      <c r="B5" s="1151" t="s">
        <v>602</v>
      </c>
      <c r="C5" s="1152">
        <v>-46976437</v>
      </c>
      <c r="D5" s="1153">
        <v>-33466420</v>
      </c>
    </row>
    <row r="6" spans="2:4" ht="12" customHeight="1">
      <c r="B6" s="473" t="s">
        <v>603</v>
      </c>
      <c r="C6" s="369">
        <v>-25828419</v>
      </c>
      <c r="D6" s="369">
        <v>-23487120</v>
      </c>
    </row>
    <row r="7" spans="2:4" ht="12" customHeight="1">
      <c r="B7" s="473" t="s">
        <v>605</v>
      </c>
      <c r="C7" s="369">
        <v>-19659113</v>
      </c>
      <c r="D7" s="369">
        <v>-17406270</v>
      </c>
    </row>
    <row r="8" spans="2:4" ht="12" customHeight="1">
      <c r="B8" s="473" t="s">
        <v>606</v>
      </c>
      <c r="C8" s="369">
        <v>-16894009</v>
      </c>
      <c r="D8" s="369">
        <v>-14942429</v>
      </c>
    </row>
    <row r="9" spans="2:4" ht="12" customHeight="1">
      <c r="B9" s="473" t="s">
        <v>604</v>
      </c>
      <c r="C9" s="369">
        <v>-13433616</v>
      </c>
      <c r="D9" s="369">
        <v>-19361868</v>
      </c>
    </row>
    <row r="10" spans="2:4" ht="12" customHeight="1">
      <c r="B10" s="473" t="s">
        <v>607</v>
      </c>
      <c r="C10" s="369">
        <v>-12372098</v>
      </c>
      <c r="D10" s="369">
        <v>-11655420</v>
      </c>
    </row>
    <row r="11" spans="2:4" ht="12" customHeight="1">
      <c r="B11" s="473" t="s">
        <v>608</v>
      </c>
      <c r="C11" s="369">
        <v>-11394570</v>
      </c>
      <c r="D11" s="369">
        <v>-10815503</v>
      </c>
    </row>
    <row r="12" spans="2:4" ht="12" customHeight="1">
      <c r="B12" s="473" t="s">
        <v>610</v>
      </c>
      <c r="C12" s="369">
        <v>-8643380</v>
      </c>
      <c r="D12" s="369">
        <v>-7903742</v>
      </c>
    </row>
    <row r="13" spans="2:4" ht="12" customHeight="1">
      <c r="B13" s="473" t="s">
        <v>609</v>
      </c>
      <c r="C13" s="369">
        <v>-8428403</v>
      </c>
      <c r="D13" s="369">
        <v>-7997324</v>
      </c>
    </row>
    <row r="14" spans="2:4" ht="12.6" customHeight="1">
      <c r="B14" s="473" t="s">
        <v>290</v>
      </c>
      <c r="C14" s="369">
        <v>-1206103</v>
      </c>
      <c r="D14" s="369">
        <v>-1394878</v>
      </c>
    </row>
    <row r="15" spans="2:4" ht="12" customHeight="1">
      <c r="B15" s="1154" t="s">
        <v>611</v>
      </c>
      <c r="C15" s="1155">
        <v>-164836148</v>
      </c>
      <c r="D15" s="1155">
        <v>-148430974</v>
      </c>
    </row>
    <row r="16" spans="2:4" ht="14.1" customHeight="1"/>
  </sheetData>
  <mergeCells count="1">
    <mergeCell ref="B3:B4"/>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3">
    <tabColor theme="9" tint="-0.249977111117893"/>
  </sheetPr>
  <dimension ref="A1:E22"/>
  <sheetViews>
    <sheetView showGridLines="0" workbookViewId="0"/>
  </sheetViews>
  <sheetFormatPr baseColWidth="10" defaultColWidth="0" defaultRowHeight="12" zeroHeight="1"/>
  <cols>
    <col min="1" max="1" width="8.6640625" style="10" customWidth="1"/>
    <col min="2" max="2" width="56.5546875" style="10" bestFit="1" customWidth="1"/>
    <col min="3" max="3" width="12.5546875" style="10" customWidth="1"/>
    <col min="4" max="4" width="12.6640625" style="10" customWidth="1"/>
    <col min="5" max="5" width="7.88671875" style="10" customWidth="1"/>
    <col min="6" max="16384" width="7.88671875" style="10" hidden="1"/>
  </cols>
  <sheetData>
    <row r="1" spans="2:4"/>
    <row r="2" spans="2:4"/>
    <row r="3" spans="2:4">
      <c r="B3" s="1013" t="s">
        <v>612</v>
      </c>
      <c r="C3" s="525">
        <v>45657</v>
      </c>
      <c r="D3" s="526">
        <v>45291</v>
      </c>
    </row>
    <row r="4" spans="2:4">
      <c r="B4" s="1013"/>
      <c r="C4" s="531" t="s">
        <v>88</v>
      </c>
      <c r="D4" s="532" t="s">
        <v>88</v>
      </c>
    </row>
    <row r="5" spans="2:4">
      <c r="B5" s="474" t="s">
        <v>613</v>
      </c>
      <c r="C5" s="335">
        <v>2747975</v>
      </c>
      <c r="D5" s="335">
        <v>1556300</v>
      </c>
    </row>
    <row r="6" spans="2:4">
      <c r="B6" s="475" t="s">
        <v>614</v>
      </c>
      <c r="C6" s="336">
        <v>-2745712</v>
      </c>
      <c r="D6" s="336">
        <v>-2033642</v>
      </c>
    </row>
    <row r="7" spans="2:4">
      <c r="B7" s="475" t="s">
        <v>615</v>
      </c>
      <c r="C7" s="336">
        <v>100947</v>
      </c>
      <c r="D7" s="336">
        <v>-1939933</v>
      </c>
    </row>
    <row r="8" spans="2:4">
      <c r="B8" s="476" t="s">
        <v>837</v>
      </c>
      <c r="C8" s="337">
        <v>423560</v>
      </c>
      <c r="D8" s="337">
        <v>5753820</v>
      </c>
    </row>
    <row r="9" spans="2:4">
      <c r="B9" s="477" t="s">
        <v>616</v>
      </c>
      <c r="C9" s="11">
        <v>526770</v>
      </c>
      <c r="D9" s="11">
        <v>3336545</v>
      </c>
    </row>
    <row r="10" spans="2:4">
      <c r="B10" s="474" t="s">
        <v>617</v>
      </c>
      <c r="C10" s="335">
        <v>-13877836</v>
      </c>
      <c r="D10" s="335">
        <v>-18971027</v>
      </c>
    </row>
    <row r="11" spans="2:4">
      <c r="B11" s="475" t="s">
        <v>618</v>
      </c>
      <c r="C11" s="336">
        <v>-4368806</v>
      </c>
      <c r="D11" s="336">
        <v>-5031722</v>
      </c>
    </row>
    <row r="12" spans="2:4">
      <c r="B12" s="475" t="s">
        <v>619</v>
      </c>
      <c r="C12" s="336">
        <v>-30433105</v>
      </c>
      <c r="D12" s="336">
        <v>-28070186</v>
      </c>
    </row>
    <row r="13" spans="2:4">
      <c r="B13" s="475" t="s">
        <v>620</v>
      </c>
      <c r="C13" s="336">
        <v>-309151</v>
      </c>
      <c r="D13" s="336">
        <v>-356637</v>
      </c>
    </row>
    <row r="14" spans="2:4">
      <c r="B14" s="475" t="s">
        <v>621</v>
      </c>
      <c r="C14" s="336">
        <v>-3658474</v>
      </c>
      <c r="D14" s="336">
        <v>-1360844</v>
      </c>
    </row>
    <row r="15" spans="2:4" ht="12" hidden="1" customHeight="1">
      <c r="B15" s="475" t="s">
        <v>622</v>
      </c>
      <c r="C15" s="828"/>
      <c r="D15" s="828"/>
    </row>
    <row r="16" spans="2:4">
      <c r="B16" s="475" t="s">
        <v>623</v>
      </c>
      <c r="C16" s="336">
        <v>-424492</v>
      </c>
      <c r="D16" s="336">
        <v>-338332</v>
      </c>
    </row>
    <row r="17" spans="2:4">
      <c r="B17" s="476" t="s">
        <v>829</v>
      </c>
      <c r="C17" s="337">
        <v>3737467</v>
      </c>
      <c r="D17" s="337">
        <v>5279316</v>
      </c>
    </row>
    <row r="18" spans="2:4">
      <c r="B18" s="477" t="s">
        <v>624</v>
      </c>
      <c r="C18" s="11">
        <v>-49334397</v>
      </c>
      <c r="D18" s="11">
        <v>-48849432</v>
      </c>
    </row>
    <row r="19" spans="2:4">
      <c r="B19" s="474" t="s">
        <v>625</v>
      </c>
      <c r="C19" s="335">
        <v>8311496</v>
      </c>
      <c r="D19" s="335">
        <v>14621715</v>
      </c>
    </row>
    <row r="20" spans="2:4">
      <c r="B20" s="475" t="s">
        <v>626</v>
      </c>
      <c r="C20" s="337">
        <v>1741460</v>
      </c>
      <c r="D20" s="337">
        <v>1306192</v>
      </c>
    </row>
    <row r="21" spans="2:4">
      <c r="B21" s="477" t="s">
        <v>74</v>
      </c>
      <c r="C21" s="11">
        <v>10052956</v>
      </c>
      <c r="D21" s="11">
        <v>15927907</v>
      </c>
    </row>
    <row r="22" spans="2:4"/>
  </sheetData>
  <mergeCells count="1">
    <mergeCell ref="B3:B4"/>
  </mergeCells>
  <pageMargins left="0.7" right="0.7" top="0.75" bottom="0.75" header="0.3" footer="0.3"/>
  <pageSetup orientation="portrait" horizontalDpi="4294967293"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6"/>
  <dimension ref="B2:I164"/>
  <sheetViews>
    <sheetView showGridLines="0" topLeftCell="A77" workbookViewId="0">
      <selection activeCell="F19" sqref="F19"/>
    </sheetView>
  </sheetViews>
  <sheetFormatPr baseColWidth="10" defaultColWidth="11.44140625" defaultRowHeight="14.4"/>
  <cols>
    <col min="2" max="2" width="62.5546875" style="7" customWidth="1"/>
    <col min="3" max="4" width="13.5546875" style="7" customWidth="1"/>
    <col min="5" max="9" width="13.5546875" style="7" hidden="1" customWidth="1"/>
  </cols>
  <sheetData>
    <row r="2" spans="2:2" hidden="1">
      <c r="B2" s="1014" t="s">
        <v>0</v>
      </c>
    </row>
    <row r="3" spans="2:2" hidden="1">
      <c r="B3" s="1015"/>
    </row>
    <row r="4" spans="2:2" hidden="1">
      <c r="B4" s="717" t="s">
        <v>90</v>
      </c>
    </row>
    <row r="5" spans="2:2" hidden="1">
      <c r="B5" s="718" t="s">
        <v>91</v>
      </c>
    </row>
    <row r="6" spans="2:2" hidden="1">
      <c r="B6" s="718" t="s">
        <v>93</v>
      </c>
    </row>
    <row r="7" spans="2:2" hidden="1">
      <c r="B7" s="718" t="s">
        <v>94</v>
      </c>
    </row>
    <row r="8" spans="2:2" hidden="1">
      <c r="B8" s="718" t="s">
        <v>627</v>
      </c>
    </row>
    <row r="9" spans="2:2" hidden="1">
      <c r="B9" s="718" t="s">
        <v>96</v>
      </c>
    </row>
    <row r="10" spans="2:2" hidden="1">
      <c r="B10" s="718" t="s">
        <v>6</v>
      </c>
    </row>
    <row r="11" spans="2:2" hidden="1">
      <c r="B11" s="718" t="s">
        <v>628</v>
      </c>
    </row>
    <row r="12" spans="2:2" hidden="1">
      <c r="B12" s="719" t="s">
        <v>261</v>
      </c>
    </row>
    <row r="13" spans="2:2" hidden="1">
      <c r="B13" s="717" t="s">
        <v>99</v>
      </c>
    </row>
    <row r="14" spans="2:2" hidden="1">
      <c r="B14" s="718" t="s">
        <v>93</v>
      </c>
    </row>
    <row r="15" spans="2:2" hidden="1">
      <c r="B15" s="718" t="s">
        <v>94</v>
      </c>
    </row>
    <row r="16" spans="2:2" hidden="1">
      <c r="B16" s="718" t="s">
        <v>100</v>
      </c>
    </row>
    <row r="17" spans="2:2" hidden="1">
      <c r="B17" s="718" t="s">
        <v>17</v>
      </c>
    </row>
    <row r="18" spans="2:2" hidden="1">
      <c r="B18" s="718" t="s">
        <v>629</v>
      </c>
    </row>
    <row r="19" spans="2:2" hidden="1">
      <c r="B19" s="718" t="s">
        <v>342</v>
      </c>
    </row>
    <row r="20" spans="2:2" hidden="1">
      <c r="B20" s="718" t="s">
        <v>22</v>
      </c>
    </row>
    <row r="21" spans="2:2" hidden="1">
      <c r="B21" s="718" t="s">
        <v>630</v>
      </c>
    </row>
    <row r="22" spans="2:2" hidden="1">
      <c r="B22" s="720" t="s">
        <v>262</v>
      </c>
    </row>
    <row r="23" spans="2:2" hidden="1">
      <c r="B23" s="718"/>
    </row>
    <row r="24" spans="2:2" ht="15" hidden="1" thickBot="1">
      <c r="B24" s="721" t="s">
        <v>631</v>
      </c>
    </row>
    <row r="25" spans="2:2" ht="15" hidden="1" thickBot="1"/>
    <row r="26" spans="2:2" hidden="1">
      <c r="B26" s="1016" t="s">
        <v>632</v>
      </c>
    </row>
    <row r="27" spans="2:2" hidden="1">
      <c r="B27" s="1017"/>
    </row>
    <row r="28" spans="2:2" hidden="1">
      <c r="B28" s="717" t="s">
        <v>106</v>
      </c>
    </row>
    <row r="29" spans="2:2" hidden="1">
      <c r="B29" s="718" t="s">
        <v>118</v>
      </c>
    </row>
    <row r="30" spans="2:2" hidden="1">
      <c r="B30" s="718" t="s">
        <v>108</v>
      </c>
    </row>
    <row r="31" spans="2:2" hidden="1">
      <c r="B31" s="718" t="s">
        <v>279</v>
      </c>
    </row>
    <row r="32" spans="2:2" hidden="1">
      <c r="B32" s="718" t="s">
        <v>109</v>
      </c>
    </row>
    <row r="33" spans="2:2" hidden="1">
      <c r="B33" s="718" t="s">
        <v>110</v>
      </c>
    </row>
    <row r="34" spans="2:2" hidden="1">
      <c r="B34" s="718" t="s">
        <v>111</v>
      </c>
    </row>
    <row r="35" spans="2:2" hidden="1">
      <c r="B35" s="718" t="s">
        <v>633</v>
      </c>
    </row>
    <row r="36" spans="2:2" hidden="1">
      <c r="B36" s="718" t="s">
        <v>112</v>
      </c>
    </row>
    <row r="37" spans="2:2" hidden="1">
      <c r="B37" s="722" t="s">
        <v>264</v>
      </c>
    </row>
    <row r="38" spans="2:2" hidden="1">
      <c r="B38" s="717" t="s">
        <v>117</v>
      </c>
    </row>
    <row r="39" spans="2:2" hidden="1">
      <c r="B39" s="718" t="s">
        <v>118</v>
      </c>
    </row>
    <row r="40" spans="2:2" hidden="1">
      <c r="B40" s="718" t="s">
        <v>108</v>
      </c>
    </row>
    <row r="41" spans="2:2" hidden="1">
      <c r="B41" s="718" t="s">
        <v>119</v>
      </c>
    </row>
    <row r="42" spans="2:2" hidden="1">
      <c r="B42" s="718" t="s">
        <v>110</v>
      </c>
    </row>
    <row r="43" spans="2:2" hidden="1">
      <c r="B43" s="718" t="s">
        <v>45</v>
      </c>
    </row>
    <row r="44" spans="2:2" hidden="1">
      <c r="B44" s="718" t="s">
        <v>633</v>
      </c>
    </row>
    <row r="45" spans="2:2" hidden="1">
      <c r="B45" s="718" t="s">
        <v>112</v>
      </c>
    </row>
    <row r="46" spans="2:2" hidden="1">
      <c r="B46" s="722" t="s">
        <v>265</v>
      </c>
    </row>
    <row r="47" spans="2:2" hidden="1">
      <c r="B47" s="718"/>
    </row>
    <row r="48" spans="2:2" ht="15" hidden="1" thickBot="1">
      <c r="B48" s="723" t="s">
        <v>634</v>
      </c>
    </row>
    <row r="50" spans="2:9" hidden="1">
      <c r="B50" s="116" t="s">
        <v>635</v>
      </c>
      <c r="C50" s="117"/>
    </row>
    <row r="51" spans="2:9" hidden="1">
      <c r="B51" s="718" t="s">
        <v>636</v>
      </c>
      <c r="C51" s="724"/>
    </row>
    <row r="52" spans="2:9" hidden="1">
      <c r="B52" s="718" t="s">
        <v>56</v>
      </c>
      <c r="C52" s="724"/>
    </row>
    <row r="53" spans="2:9" ht="15" hidden="1" thickBot="1">
      <c r="B53" s="725" t="s">
        <v>124</v>
      </c>
      <c r="C53" s="726"/>
    </row>
    <row r="54" spans="2:9" ht="15" hidden="1" thickBot="1">
      <c r="B54" s="118" t="s">
        <v>637</v>
      </c>
      <c r="C54" s="119"/>
    </row>
    <row r="55" spans="2:9" hidden="1">
      <c r="B55" s="120" t="s">
        <v>125</v>
      </c>
      <c r="C55" s="121"/>
    </row>
    <row r="56" spans="2:9" hidden="1">
      <c r="B56" s="718"/>
      <c r="C56" s="727"/>
    </row>
    <row r="57" spans="2:9" ht="15" hidden="1" thickBot="1">
      <c r="B57" s="728" t="s">
        <v>126</v>
      </c>
      <c r="C57" s="729"/>
    </row>
    <row r="58" spans="2:9">
      <c r="F58" s="115"/>
    </row>
    <row r="59" spans="2:9" ht="15" thickBot="1">
      <c r="F59" s="115"/>
    </row>
    <row r="60" spans="2:9" ht="27.6">
      <c r="B60" s="1014"/>
      <c r="C60" s="1">
        <v>44651</v>
      </c>
      <c r="D60" s="122">
        <v>44286</v>
      </c>
      <c r="E60" s="122" t="s">
        <v>638</v>
      </c>
      <c r="F60" s="123" t="s">
        <v>639</v>
      </c>
      <c r="G60" s="124"/>
      <c r="H60" s="1">
        <v>44377</v>
      </c>
      <c r="I60" s="122">
        <v>44012</v>
      </c>
    </row>
    <row r="61" spans="2:9">
      <c r="B61" s="1015"/>
      <c r="C61" s="114" t="s">
        <v>88</v>
      </c>
      <c r="D61" s="126" t="s">
        <v>88</v>
      </c>
      <c r="E61" s="126" t="s">
        <v>88</v>
      </c>
      <c r="F61" s="127" t="s">
        <v>88</v>
      </c>
      <c r="G61" s="124"/>
      <c r="H61" s="138" t="s">
        <v>88</v>
      </c>
      <c r="I61" s="126" t="s">
        <v>88</v>
      </c>
    </row>
    <row r="62" spans="2:9">
      <c r="B62" s="730" t="s">
        <v>640</v>
      </c>
      <c r="C62" s="731">
        <f>+C84</f>
        <v>0</v>
      </c>
      <c r="D62" s="731">
        <f>+D84</f>
        <v>0</v>
      </c>
      <c r="E62" s="731">
        <f>+C62-H62</f>
        <v>0</v>
      </c>
      <c r="F62" s="731">
        <f>+D62-I62</f>
        <v>-5901815</v>
      </c>
      <c r="H62" s="732">
        <v>0</v>
      </c>
      <c r="I62" s="731">
        <v>5901815</v>
      </c>
    </row>
    <row r="63" spans="2:9">
      <c r="B63" s="730" t="s">
        <v>641</v>
      </c>
      <c r="C63" s="731">
        <f>+C85</f>
        <v>0</v>
      </c>
      <c r="D63" s="731">
        <f>+D85</f>
        <v>0</v>
      </c>
      <c r="E63" s="731">
        <f>+E85</f>
        <v>0</v>
      </c>
      <c r="F63" s="731">
        <f>+D63-I63</f>
        <v>1453826</v>
      </c>
      <c r="H63" s="732">
        <v>0</v>
      </c>
      <c r="I63" s="731">
        <v>-1453826</v>
      </c>
    </row>
    <row r="64" spans="2:9">
      <c r="B64" s="733" t="s">
        <v>642</v>
      </c>
      <c r="C64" s="734">
        <f>+C62+C63</f>
        <v>0</v>
      </c>
      <c r="D64" s="734">
        <f>+D62+D63</f>
        <v>0</v>
      </c>
      <c r="E64" s="734">
        <f>+E62+E63</f>
        <v>0</v>
      </c>
      <c r="F64" s="735">
        <f>+F62+F63</f>
        <v>-4447989</v>
      </c>
      <c r="H64" s="734">
        <f>+H62+H63</f>
        <v>0</v>
      </c>
      <c r="I64" s="734">
        <f>+I62+I63</f>
        <v>4447989</v>
      </c>
    </row>
    <row r="65" spans="2:9">
      <c r="B65" s="730" t="s">
        <v>643</v>
      </c>
      <c r="C65" s="727"/>
      <c r="D65" s="731"/>
      <c r="E65" s="731"/>
      <c r="F65" s="736"/>
      <c r="H65" s="732"/>
      <c r="I65" s="731"/>
    </row>
    <row r="66" spans="2:9">
      <c r="B66" s="730" t="s">
        <v>641</v>
      </c>
      <c r="C66" s="727"/>
      <c r="D66" s="731"/>
      <c r="E66" s="731"/>
      <c r="F66" s="736"/>
      <c r="H66" s="732"/>
      <c r="I66" s="731"/>
    </row>
    <row r="67" spans="2:9">
      <c r="B67" s="733" t="s">
        <v>644</v>
      </c>
      <c r="C67" s="734"/>
      <c r="D67" s="734">
        <f>SUM(D65:D66)</f>
        <v>0</v>
      </c>
      <c r="E67" s="734"/>
      <c r="F67" s="735"/>
      <c r="H67" s="734"/>
      <c r="I67" s="734"/>
    </row>
    <row r="68" spans="2:9" ht="15" thickBot="1">
      <c r="B68" s="737" t="s">
        <v>136</v>
      </c>
      <c r="C68" s="738">
        <f>+SUM(C62:C63)</f>
        <v>0</v>
      </c>
      <c r="D68" s="738">
        <f>+D64+D67</f>
        <v>0</v>
      </c>
      <c r="E68" s="738">
        <f>+SUM(E62:E63)</f>
        <v>0</v>
      </c>
      <c r="F68" s="739">
        <f>+F62+F63</f>
        <v>-4447989</v>
      </c>
      <c r="H68" s="740">
        <f>+SUM(H62:H63)</f>
        <v>0</v>
      </c>
      <c r="I68" s="741">
        <f>+SUM(I62:I63)</f>
        <v>4447989</v>
      </c>
    </row>
    <row r="69" spans="2:9">
      <c r="B69" s="8" t="s">
        <v>286</v>
      </c>
      <c r="C69" s="9">
        <f>+C68-Resultado!D21</f>
        <v>0</v>
      </c>
      <c r="D69" s="9">
        <f>+D68-Resultado!E21</f>
        <v>0</v>
      </c>
      <c r="E69" s="9" t="e">
        <f>+E68-Resultado!#REF!</f>
        <v>#REF!</v>
      </c>
      <c r="F69" s="9" t="e">
        <f>+F68-Resultado!#REF!</f>
        <v>#REF!</v>
      </c>
    </row>
    <row r="70" spans="2:9" ht="15" thickBot="1">
      <c r="F70" s="115"/>
    </row>
    <row r="71" spans="2:9" ht="27.6">
      <c r="B71" s="1018" t="s">
        <v>127</v>
      </c>
      <c r="C71" s="168">
        <f>+C60</f>
        <v>44651</v>
      </c>
      <c r="D71" s="168">
        <f>+D60</f>
        <v>44286</v>
      </c>
      <c r="E71" s="122" t="str">
        <f>+E60</f>
        <v>01-07-2021
30-09-2021</v>
      </c>
      <c r="F71" s="123" t="str">
        <f>+F60</f>
        <v>01-07-2020
30-09-2020</v>
      </c>
      <c r="H71" s="125">
        <f>+H60</f>
        <v>44377</v>
      </c>
      <c r="I71" s="123">
        <f>+I60</f>
        <v>44012</v>
      </c>
    </row>
    <row r="72" spans="2:9">
      <c r="B72" s="1019"/>
      <c r="C72" s="169" t="s">
        <v>88</v>
      </c>
      <c r="D72" s="169" t="s">
        <v>88</v>
      </c>
      <c r="E72" s="126" t="s">
        <v>88</v>
      </c>
      <c r="F72" s="127" t="s">
        <v>88</v>
      </c>
      <c r="H72" s="128" t="s">
        <v>88</v>
      </c>
      <c r="I72" s="129" t="s">
        <v>88</v>
      </c>
    </row>
    <row r="73" spans="2:9">
      <c r="B73" s="742" t="s">
        <v>60</v>
      </c>
      <c r="C73" s="743">
        <v>0</v>
      </c>
      <c r="D73" s="686"/>
      <c r="E73" s="731">
        <f>+C73-H73</f>
        <v>0</v>
      </c>
      <c r="F73" s="736">
        <f>+D73-I73</f>
        <v>-32884568</v>
      </c>
      <c r="H73" s="744">
        <v>0</v>
      </c>
      <c r="I73" s="736">
        <v>32884568</v>
      </c>
    </row>
    <row r="74" spans="2:9">
      <c r="B74" s="742" t="s">
        <v>63</v>
      </c>
      <c r="C74" s="743">
        <v>0</v>
      </c>
      <c r="D74" s="686"/>
      <c r="E74" s="731">
        <f t="shared" ref="E74:F78" si="0">+C74-H74</f>
        <v>0</v>
      </c>
      <c r="F74" s="736">
        <f t="shared" si="0"/>
        <v>4773441</v>
      </c>
      <c r="H74" s="744">
        <v>0</v>
      </c>
      <c r="I74" s="736">
        <v>-4773441</v>
      </c>
    </row>
    <row r="75" spans="2:9">
      <c r="B75" s="742" t="s">
        <v>65</v>
      </c>
      <c r="C75" s="743">
        <v>0</v>
      </c>
      <c r="D75" s="686"/>
      <c r="E75" s="731">
        <f t="shared" si="0"/>
        <v>0</v>
      </c>
      <c r="F75" s="736">
        <f t="shared" si="0"/>
        <v>5104389</v>
      </c>
      <c r="H75" s="744">
        <v>0</v>
      </c>
      <c r="I75" s="736">
        <v>-5104389</v>
      </c>
    </row>
    <row r="76" spans="2:9">
      <c r="B76" s="742" t="s">
        <v>645</v>
      </c>
      <c r="C76" s="743">
        <v>0</v>
      </c>
      <c r="D76" s="686"/>
      <c r="E76" s="731">
        <f t="shared" si="0"/>
        <v>0</v>
      </c>
      <c r="F76" s="736">
        <f t="shared" si="0"/>
        <v>5916663</v>
      </c>
      <c r="H76" s="744">
        <v>0</v>
      </c>
      <c r="I76" s="736">
        <v>-5916663</v>
      </c>
    </row>
    <row r="77" spans="2:9">
      <c r="B77" s="742" t="s">
        <v>69</v>
      </c>
      <c r="C77" s="743">
        <v>0</v>
      </c>
      <c r="D77" s="686"/>
      <c r="E77" s="731">
        <f t="shared" si="0"/>
        <v>0</v>
      </c>
      <c r="F77" s="736">
        <f t="shared" si="0"/>
        <v>9193849</v>
      </c>
      <c r="H77" s="744">
        <v>0</v>
      </c>
      <c r="I77" s="736">
        <v>-9193849</v>
      </c>
    </row>
    <row r="78" spans="2:9">
      <c r="B78" s="742" t="s">
        <v>646</v>
      </c>
      <c r="C78" s="743">
        <v>0</v>
      </c>
      <c r="D78" s="686"/>
      <c r="E78" s="731">
        <f t="shared" si="0"/>
        <v>0</v>
      </c>
      <c r="F78" s="736">
        <f t="shared" si="0"/>
        <v>-572453</v>
      </c>
      <c r="H78" s="744">
        <v>0</v>
      </c>
      <c r="I78" s="736">
        <v>572453</v>
      </c>
    </row>
    <row r="79" spans="2:9">
      <c r="B79" s="745" t="s">
        <v>647</v>
      </c>
      <c r="C79" s="746">
        <f>+SUM(C73:C78)</f>
        <v>0</v>
      </c>
      <c r="D79" s="746">
        <f>+SUM(D73:D78)</f>
        <v>0</v>
      </c>
      <c r="E79" s="734">
        <f>+SUM(E73:E78)</f>
        <v>0</v>
      </c>
      <c r="F79" s="747">
        <f>+SUM(F73:F78)</f>
        <v>-8468679</v>
      </c>
      <c r="H79" s="733">
        <v>0</v>
      </c>
      <c r="I79" s="747">
        <f>+SUM(I73:I78)</f>
        <v>8468679</v>
      </c>
    </row>
    <row r="80" spans="2:9">
      <c r="B80" s="742" t="s">
        <v>74</v>
      </c>
      <c r="C80" s="743">
        <v>0</v>
      </c>
      <c r="D80" s="686"/>
      <c r="E80" s="731">
        <f t="shared" ref="E80:F83" si="1">+C80-H80</f>
        <v>0</v>
      </c>
      <c r="F80" s="736">
        <f t="shared" si="1"/>
        <v>-162213</v>
      </c>
      <c r="H80" s="744">
        <v>0</v>
      </c>
      <c r="I80" s="736">
        <v>162213</v>
      </c>
    </row>
    <row r="81" spans="2:9">
      <c r="B81" s="742" t="s">
        <v>624</v>
      </c>
      <c r="C81" s="743">
        <v>0</v>
      </c>
      <c r="D81" s="686"/>
      <c r="E81" s="731">
        <f t="shared" si="1"/>
        <v>0</v>
      </c>
      <c r="F81" s="736">
        <f t="shared" si="1"/>
        <v>1651121</v>
      </c>
      <c r="H81" s="744">
        <v>0</v>
      </c>
      <c r="I81" s="736">
        <v>-1651121</v>
      </c>
    </row>
    <row r="82" spans="2:9">
      <c r="B82" s="742" t="s">
        <v>80</v>
      </c>
      <c r="C82" s="743">
        <v>0</v>
      </c>
      <c r="D82" s="686"/>
      <c r="E82" s="731">
        <f t="shared" si="1"/>
        <v>0</v>
      </c>
      <c r="F82" s="736">
        <f t="shared" si="1"/>
        <v>0</v>
      </c>
      <c r="H82" s="744"/>
      <c r="I82" s="736">
        <v>0</v>
      </c>
    </row>
    <row r="83" spans="2:9">
      <c r="B83" s="742" t="s">
        <v>648</v>
      </c>
      <c r="C83" s="743">
        <v>0</v>
      </c>
      <c r="D83" s="686"/>
      <c r="E83" s="731">
        <f t="shared" si="1"/>
        <v>0</v>
      </c>
      <c r="F83" s="736">
        <f t="shared" si="1"/>
        <v>1077956</v>
      </c>
      <c r="H83" s="744">
        <v>0</v>
      </c>
      <c r="I83" s="736">
        <v>-1077956</v>
      </c>
    </row>
    <row r="84" spans="2:9">
      <c r="B84" s="748" t="s">
        <v>649</v>
      </c>
      <c r="C84" s="746">
        <f>+SUM(C79:C83)</f>
        <v>0</v>
      </c>
      <c r="D84" s="746">
        <f>+SUM(D79:D83)</f>
        <v>0</v>
      </c>
      <c r="E84" s="734">
        <f>+SUM(E79:E83)</f>
        <v>0</v>
      </c>
      <c r="F84" s="749">
        <f>+SUM(F79:F83)</f>
        <v>-5901815</v>
      </c>
      <c r="H84" s="750">
        <v>0</v>
      </c>
      <c r="I84" s="749">
        <f>+SUM(I79:I83)</f>
        <v>5901815</v>
      </c>
    </row>
    <row r="85" spans="2:9">
      <c r="B85" s="742" t="s">
        <v>641</v>
      </c>
      <c r="C85" s="743">
        <v>0</v>
      </c>
      <c r="D85" s="686"/>
      <c r="E85" s="731">
        <f>+C85-H85</f>
        <v>0</v>
      </c>
      <c r="F85" s="736">
        <f>+D85-I85</f>
        <v>1453826</v>
      </c>
      <c r="H85" s="744">
        <v>0</v>
      </c>
      <c r="I85" s="736">
        <v>-1453826</v>
      </c>
    </row>
    <row r="86" spans="2:9" ht="15" thickBot="1">
      <c r="B86" s="751" t="s">
        <v>136</v>
      </c>
      <c r="C86" s="752">
        <f>+C84+C85</f>
        <v>0</v>
      </c>
      <c r="D86" s="752">
        <f>+D84+D85</f>
        <v>0</v>
      </c>
      <c r="E86" s="729">
        <f>+E84+E85</f>
        <v>0</v>
      </c>
      <c r="F86" s="739">
        <f>+SUM(F84:F85)</f>
        <v>-4447989</v>
      </c>
      <c r="H86" s="741">
        <v>0</v>
      </c>
      <c r="I86" s="739">
        <v>1359138</v>
      </c>
    </row>
    <row r="87" spans="2:9" hidden="1">
      <c r="B87" s="170" t="s">
        <v>650</v>
      </c>
      <c r="C87" s="171"/>
      <c r="D87" s="172"/>
      <c r="E87" s="130"/>
      <c r="F87" s="130"/>
    </row>
    <row r="88" spans="2:9" hidden="1">
      <c r="B88" s="753" t="s">
        <v>651</v>
      </c>
      <c r="C88" s="754"/>
      <c r="D88" s="685"/>
      <c r="E88" s="755"/>
      <c r="F88" s="755"/>
    </row>
    <row r="89" spans="2:9" hidden="1">
      <c r="B89" s="742" t="s">
        <v>652</v>
      </c>
      <c r="C89" s="743"/>
      <c r="D89" s="686"/>
      <c r="E89" s="731"/>
      <c r="F89" s="731"/>
    </row>
    <row r="90" spans="2:9" hidden="1">
      <c r="B90" s="756" t="s">
        <v>653</v>
      </c>
      <c r="C90" s="757"/>
      <c r="D90" s="758"/>
      <c r="E90" s="759"/>
      <c r="F90" s="759"/>
    </row>
    <row r="91" spans="2:9" ht="15" hidden="1" thickBot="1">
      <c r="B91" s="10"/>
      <c r="C91" s="173"/>
      <c r="D91" s="174"/>
      <c r="E91" s="132"/>
      <c r="F91" s="132"/>
    </row>
    <row r="92" spans="2:9" ht="24.6" thickBot="1">
      <c r="B92" s="175" t="s">
        <v>654</v>
      </c>
      <c r="C92" s="176">
        <v>0</v>
      </c>
      <c r="D92" s="177"/>
      <c r="E92" s="133">
        <f>+C92-H92</f>
        <v>0</v>
      </c>
      <c r="F92" s="134">
        <f>+D92-I92</f>
        <v>-1827527</v>
      </c>
      <c r="H92" s="135">
        <v>0</v>
      </c>
      <c r="I92" s="134">
        <v>1827527</v>
      </c>
    </row>
    <row r="93" spans="2:9">
      <c r="B93" s="136"/>
      <c r="C93" s="131"/>
      <c r="D93" s="132"/>
      <c r="E93" s="132"/>
      <c r="F93" s="132"/>
    </row>
    <row r="94" spans="2:9" ht="15" thickBot="1"/>
    <row r="95" spans="2:9">
      <c r="B95" s="1020" t="s">
        <v>655</v>
      </c>
      <c r="C95" s="1">
        <f>+C71</f>
        <v>44651</v>
      </c>
      <c r="D95" s="1">
        <f>+D71</f>
        <v>44286</v>
      </c>
    </row>
    <row r="96" spans="2:9">
      <c r="B96" s="1021"/>
      <c r="C96" s="114" t="s">
        <v>88</v>
      </c>
      <c r="D96" s="137" t="s">
        <v>88</v>
      </c>
    </row>
    <row r="97" spans="2:4">
      <c r="B97" s="760" t="s">
        <v>164</v>
      </c>
      <c r="C97" s="761">
        <v>0</v>
      </c>
      <c r="D97" s="762"/>
    </row>
    <row r="98" spans="2:4" ht="27.6" hidden="1">
      <c r="B98" s="760" t="s">
        <v>165</v>
      </c>
      <c r="C98" s="761"/>
      <c r="D98" s="762"/>
    </row>
    <row r="99" spans="2:4" ht="27.6" hidden="1">
      <c r="B99" s="760" t="s">
        <v>166</v>
      </c>
      <c r="C99" s="761"/>
      <c r="D99" s="762"/>
    </row>
    <row r="100" spans="2:4" ht="27.6">
      <c r="B100" s="760" t="s">
        <v>167</v>
      </c>
      <c r="C100" s="761">
        <v>0</v>
      </c>
      <c r="D100" s="762"/>
    </row>
    <row r="101" spans="2:4" hidden="1">
      <c r="B101" s="760" t="s">
        <v>168</v>
      </c>
      <c r="C101" s="761"/>
      <c r="D101" s="762"/>
    </row>
    <row r="102" spans="2:4">
      <c r="B102" s="763" t="s">
        <v>170</v>
      </c>
      <c r="C102" s="764">
        <f>+SUM(C97:C100)</f>
        <v>0</v>
      </c>
      <c r="D102" s="765">
        <f>+SUM(D97:D101)</f>
        <v>0</v>
      </c>
    </row>
    <row r="103" spans="2:4">
      <c r="B103" s="760" t="s">
        <v>171</v>
      </c>
      <c r="C103" s="761">
        <v>0</v>
      </c>
      <c r="D103" s="762"/>
    </row>
    <row r="104" spans="2:4" ht="27.6" hidden="1">
      <c r="B104" s="760" t="s">
        <v>172</v>
      </c>
      <c r="C104" s="761"/>
      <c r="D104" s="762"/>
    </row>
    <row r="105" spans="2:4">
      <c r="B105" s="760" t="s">
        <v>173</v>
      </c>
      <c r="C105" s="761">
        <v>0</v>
      </c>
      <c r="D105" s="762"/>
    </row>
    <row r="106" spans="2:4" ht="27.6" hidden="1">
      <c r="B106" s="760" t="s">
        <v>174</v>
      </c>
      <c r="C106" s="761">
        <v>0</v>
      </c>
      <c r="D106" s="762"/>
    </row>
    <row r="107" spans="2:4">
      <c r="B107" s="760" t="s">
        <v>175</v>
      </c>
      <c r="C107" s="761">
        <v>0</v>
      </c>
      <c r="D107" s="762"/>
    </row>
    <row r="108" spans="2:4">
      <c r="B108" s="763" t="s">
        <v>176</v>
      </c>
      <c r="C108" s="764">
        <f>+SUM(C103:C107)</f>
        <v>0</v>
      </c>
      <c r="D108" s="765">
        <f>+SUM(D103:D107)</f>
        <v>0</v>
      </c>
    </row>
    <row r="109" spans="2:4" hidden="1">
      <c r="B109" s="760" t="s">
        <v>177</v>
      </c>
      <c r="C109" s="761"/>
      <c r="D109" s="762"/>
    </row>
    <row r="110" spans="2:4" hidden="1">
      <c r="B110" s="760" t="s">
        <v>178</v>
      </c>
      <c r="C110" s="761"/>
      <c r="D110" s="762"/>
    </row>
    <row r="111" spans="2:4" hidden="1">
      <c r="B111" s="760" t="s">
        <v>179</v>
      </c>
      <c r="C111" s="761"/>
      <c r="D111" s="762"/>
    </row>
    <row r="112" spans="2:4" hidden="1">
      <c r="B112" s="760" t="s">
        <v>180</v>
      </c>
      <c r="C112" s="761"/>
      <c r="D112" s="762"/>
    </row>
    <row r="113" spans="2:4">
      <c r="B113" s="760" t="s">
        <v>182</v>
      </c>
      <c r="C113" s="761">
        <v>0</v>
      </c>
      <c r="D113" s="762"/>
    </row>
    <row r="114" spans="2:4" hidden="1">
      <c r="B114" s="760" t="s">
        <v>183</v>
      </c>
      <c r="C114" s="761"/>
      <c r="D114" s="762"/>
    </row>
    <row r="115" spans="2:4">
      <c r="B115" s="763" t="s">
        <v>184</v>
      </c>
      <c r="C115" s="764">
        <v>0</v>
      </c>
      <c r="D115" s="765">
        <f>+SUM(D109:D114)</f>
        <v>0</v>
      </c>
    </row>
    <row r="116" spans="2:4" ht="27.6">
      <c r="B116" s="766" t="s">
        <v>185</v>
      </c>
      <c r="C116" s="767">
        <f>+SUM(C97:C107)</f>
        <v>0</v>
      </c>
      <c r="D116" s="768">
        <f>+D102+D108+D115</f>
        <v>0</v>
      </c>
    </row>
    <row r="117" spans="2:4" ht="27.6" hidden="1">
      <c r="B117" s="760" t="s">
        <v>186</v>
      </c>
      <c r="C117" s="761"/>
      <c r="D117" s="769"/>
    </row>
    <row r="118" spans="2:4" ht="27.6" hidden="1">
      <c r="B118" s="760" t="s">
        <v>187</v>
      </c>
      <c r="C118" s="761"/>
      <c r="D118" s="769"/>
    </row>
    <row r="119" spans="2:4" hidden="1">
      <c r="B119" s="760" t="s">
        <v>188</v>
      </c>
      <c r="C119" s="761"/>
      <c r="D119" s="769"/>
    </row>
    <row r="120" spans="2:4" ht="27.6" hidden="1">
      <c r="B120" s="760" t="s">
        <v>189</v>
      </c>
      <c r="C120" s="761"/>
      <c r="D120" s="769"/>
    </row>
    <row r="121" spans="2:4" ht="27.6" hidden="1">
      <c r="B121" s="760" t="s">
        <v>190</v>
      </c>
      <c r="C121" s="761"/>
      <c r="D121" s="769"/>
    </row>
    <row r="122" spans="2:4" hidden="1">
      <c r="B122" s="760" t="s">
        <v>191</v>
      </c>
      <c r="C122" s="761"/>
      <c r="D122" s="769"/>
    </row>
    <row r="123" spans="2:4" hidden="1">
      <c r="B123" s="760" t="s">
        <v>192</v>
      </c>
      <c r="C123" s="761"/>
      <c r="D123" s="769"/>
    </row>
    <row r="124" spans="2:4" hidden="1">
      <c r="B124" s="760" t="s">
        <v>193</v>
      </c>
      <c r="C124" s="761"/>
      <c r="D124" s="769"/>
    </row>
    <row r="125" spans="2:4" hidden="1">
      <c r="B125" s="760" t="s">
        <v>656</v>
      </c>
      <c r="C125" s="761"/>
      <c r="D125" s="769"/>
    </row>
    <row r="126" spans="2:4">
      <c r="B126" s="760" t="s">
        <v>195</v>
      </c>
      <c r="C126" s="761">
        <v>0</v>
      </c>
      <c r="D126" s="769"/>
    </row>
    <row r="127" spans="2:4" hidden="1">
      <c r="B127" s="760" t="s">
        <v>196</v>
      </c>
      <c r="C127" s="761"/>
      <c r="D127" s="769"/>
    </row>
    <row r="128" spans="2:4" hidden="1">
      <c r="B128" s="760" t="s">
        <v>197</v>
      </c>
      <c r="C128" s="761"/>
      <c r="D128" s="769"/>
    </row>
    <row r="129" spans="2:4" hidden="1">
      <c r="B129" s="760" t="s">
        <v>198</v>
      </c>
      <c r="C129" s="761"/>
      <c r="D129" s="769"/>
    </row>
    <row r="130" spans="2:4" hidden="1">
      <c r="B130" s="760" t="s">
        <v>199</v>
      </c>
      <c r="C130" s="761"/>
      <c r="D130" s="769"/>
    </row>
    <row r="131" spans="2:4" hidden="1">
      <c r="B131" s="760" t="s">
        <v>200</v>
      </c>
      <c r="C131" s="761"/>
      <c r="D131" s="769"/>
    </row>
    <row r="132" spans="2:4" hidden="1">
      <c r="B132" s="760" t="s">
        <v>201</v>
      </c>
      <c r="C132" s="761"/>
      <c r="D132" s="769"/>
    </row>
    <row r="133" spans="2:4" ht="27.6" hidden="1">
      <c r="B133" s="760" t="s">
        <v>202</v>
      </c>
      <c r="C133" s="761"/>
      <c r="D133" s="769"/>
    </row>
    <row r="134" spans="2:4" ht="27.6" hidden="1">
      <c r="B134" s="760" t="s">
        <v>203</v>
      </c>
      <c r="C134" s="761"/>
      <c r="D134" s="769"/>
    </row>
    <row r="135" spans="2:4" ht="27.6" hidden="1">
      <c r="B135" s="760" t="s">
        <v>204</v>
      </c>
      <c r="C135" s="761"/>
      <c r="D135" s="769"/>
    </row>
    <row r="136" spans="2:4" hidden="1">
      <c r="B136" s="760" t="s">
        <v>205</v>
      </c>
      <c r="C136" s="761"/>
      <c r="D136" s="769"/>
    </row>
    <row r="137" spans="2:4" hidden="1">
      <c r="B137" s="760" t="s">
        <v>178</v>
      </c>
      <c r="C137" s="761"/>
      <c r="D137" s="769"/>
    </row>
    <row r="138" spans="2:4" hidden="1">
      <c r="B138" s="760" t="s">
        <v>180</v>
      </c>
      <c r="C138" s="761"/>
      <c r="D138" s="769"/>
    </row>
    <row r="139" spans="2:4" hidden="1">
      <c r="B139" s="760" t="s">
        <v>206</v>
      </c>
      <c r="C139" s="761"/>
      <c r="D139" s="769"/>
    </row>
    <row r="140" spans="2:4" hidden="1">
      <c r="B140" s="760" t="s">
        <v>183</v>
      </c>
      <c r="C140" s="761"/>
      <c r="D140" s="769"/>
    </row>
    <row r="141" spans="2:4" ht="27.6">
      <c r="B141" s="766" t="s">
        <v>207</v>
      </c>
      <c r="C141" s="767">
        <f>+SUM(C126)</f>
        <v>0</v>
      </c>
      <c r="D141" s="768">
        <f>+SUM(D126)</f>
        <v>0</v>
      </c>
    </row>
    <row r="142" spans="2:4" hidden="1">
      <c r="B142" s="760" t="s">
        <v>208</v>
      </c>
      <c r="C142" s="761"/>
      <c r="D142" s="769"/>
    </row>
    <row r="143" spans="2:4" hidden="1">
      <c r="B143" s="760" t="s">
        <v>209</v>
      </c>
      <c r="C143" s="761"/>
      <c r="D143" s="769"/>
    </row>
    <row r="144" spans="2:4" hidden="1">
      <c r="B144" s="760" t="s">
        <v>210</v>
      </c>
      <c r="C144" s="761"/>
      <c r="D144" s="769"/>
    </row>
    <row r="145" spans="2:4" hidden="1">
      <c r="B145" s="760" t="s">
        <v>211</v>
      </c>
      <c r="C145" s="761"/>
      <c r="D145" s="769"/>
    </row>
    <row r="146" spans="2:4">
      <c r="B146" s="760" t="s">
        <v>212</v>
      </c>
      <c r="C146" s="761">
        <v>0</v>
      </c>
      <c r="D146" s="769"/>
    </row>
    <row r="147" spans="2:4">
      <c r="B147" s="760" t="s">
        <v>213</v>
      </c>
      <c r="C147" s="761">
        <v>0</v>
      </c>
      <c r="D147" s="769"/>
    </row>
    <row r="148" spans="2:4" ht="27.6">
      <c r="B148" s="763" t="s">
        <v>214</v>
      </c>
      <c r="C148" s="770">
        <f>+SUM(C142:C147)</f>
        <v>0</v>
      </c>
      <c r="D148" s="771">
        <f>+SUM(D142:D147)</f>
        <v>0</v>
      </c>
    </row>
    <row r="149" spans="2:4" hidden="1">
      <c r="B149" s="760" t="s">
        <v>215</v>
      </c>
      <c r="C149" s="761"/>
      <c r="D149" s="769"/>
    </row>
    <row r="150" spans="2:4">
      <c r="B150" s="760" t="s">
        <v>216</v>
      </c>
      <c r="C150" s="761">
        <v>0</v>
      </c>
      <c r="D150" s="769"/>
    </row>
    <row r="151" spans="2:4" hidden="1">
      <c r="B151" s="760" t="s">
        <v>217</v>
      </c>
      <c r="C151" s="761"/>
      <c r="D151" s="769"/>
    </row>
    <row r="152" spans="2:4" hidden="1">
      <c r="B152" s="760" t="s">
        <v>218</v>
      </c>
      <c r="C152" s="761"/>
      <c r="D152" s="769"/>
    </row>
    <row r="153" spans="2:4" hidden="1">
      <c r="B153" s="760" t="s">
        <v>200</v>
      </c>
      <c r="C153" s="761"/>
      <c r="D153" s="769"/>
    </row>
    <row r="154" spans="2:4" hidden="1">
      <c r="B154" s="760" t="s">
        <v>177</v>
      </c>
      <c r="C154" s="761"/>
      <c r="D154" s="769"/>
    </row>
    <row r="155" spans="2:4" hidden="1">
      <c r="B155" s="760" t="s">
        <v>179</v>
      </c>
      <c r="C155" s="761"/>
      <c r="D155" s="769"/>
    </row>
    <row r="156" spans="2:4" hidden="1">
      <c r="B156" s="760" t="s">
        <v>206</v>
      </c>
      <c r="C156" s="761"/>
      <c r="D156" s="769"/>
    </row>
    <row r="157" spans="2:4" hidden="1">
      <c r="B157" s="760" t="s">
        <v>183</v>
      </c>
      <c r="C157" s="761"/>
      <c r="D157" s="769"/>
    </row>
    <row r="158" spans="2:4" ht="27.6">
      <c r="B158" s="766" t="s">
        <v>220</v>
      </c>
      <c r="C158" s="767">
        <f>+SUM(C148:C150)</f>
        <v>0</v>
      </c>
      <c r="D158" s="768">
        <f>+SUM(D148:D150)</f>
        <v>0</v>
      </c>
    </row>
    <row r="159" spans="2:4" ht="28.2" thickBot="1">
      <c r="B159" s="772" t="s">
        <v>222</v>
      </c>
      <c r="C159" s="773"/>
      <c r="D159" s="774"/>
    </row>
    <row r="160" spans="2:4" ht="27.6">
      <c r="B160" s="775" t="s">
        <v>223</v>
      </c>
      <c r="C160" s="761"/>
      <c r="D160" s="769"/>
    </row>
    <row r="161" spans="2:4" ht="27.6">
      <c r="B161" s="760" t="s">
        <v>223</v>
      </c>
      <c r="C161" s="761"/>
      <c r="D161" s="769"/>
    </row>
    <row r="162" spans="2:4">
      <c r="B162" s="766" t="s">
        <v>224</v>
      </c>
      <c r="C162" s="767">
        <f>+C116+C141+C158</f>
        <v>0</v>
      </c>
      <c r="D162" s="768">
        <f>+D116+D141+D158</f>
        <v>0</v>
      </c>
    </row>
    <row r="163" spans="2:4">
      <c r="B163" s="760" t="s">
        <v>225</v>
      </c>
      <c r="C163" s="761">
        <v>0</v>
      </c>
      <c r="D163" s="769"/>
    </row>
    <row r="164" spans="2:4" ht="15" thickBot="1">
      <c r="B164" s="776" t="s">
        <v>226</v>
      </c>
      <c r="C164" s="777">
        <f>+C162+C163</f>
        <v>0</v>
      </c>
      <c r="D164" s="778">
        <f>+D162+D163</f>
        <v>0</v>
      </c>
    </row>
  </sheetData>
  <mergeCells count="5">
    <mergeCell ref="B2:B3"/>
    <mergeCell ref="B26:B27"/>
    <mergeCell ref="B60:B61"/>
    <mergeCell ref="B71:B72"/>
    <mergeCell ref="B95:B96"/>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57">
    <tabColor theme="9" tint="-0.249977111117893"/>
  </sheetPr>
  <dimension ref="A1:G99"/>
  <sheetViews>
    <sheetView showGridLines="0" zoomScaleNormal="100" workbookViewId="0"/>
  </sheetViews>
  <sheetFormatPr baseColWidth="10" defaultColWidth="0" defaultRowHeight="12" zeroHeight="1"/>
  <cols>
    <col min="1" max="1" width="9.5546875" style="10" customWidth="1"/>
    <col min="2" max="2" width="68.44140625" style="10" customWidth="1"/>
    <col min="3" max="6" width="15" style="10" customWidth="1"/>
    <col min="7" max="7" width="11.5546875" style="10" customWidth="1"/>
    <col min="8" max="16384" width="11.5546875" style="10" hidden="1"/>
  </cols>
  <sheetData>
    <row r="1" spans="2:6"/>
    <row r="2" spans="2:6"/>
    <row r="3" spans="2:6" ht="15" customHeight="1">
      <c r="B3" s="1156" t="s">
        <v>657</v>
      </c>
      <c r="C3" s="1157">
        <v>45657</v>
      </c>
      <c r="D3" s="1157"/>
      <c r="E3" s="1157">
        <v>45291</v>
      </c>
      <c r="F3" s="1157"/>
    </row>
    <row r="4" spans="2:6">
      <c r="B4" s="1025"/>
      <c r="C4" s="1158" t="s">
        <v>658</v>
      </c>
      <c r="D4" s="1158" t="s">
        <v>659</v>
      </c>
      <c r="E4" s="1158" t="s">
        <v>658</v>
      </c>
      <c r="F4" s="1158" t="s">
        <v>659</v>
      </c>
    </row>
    <row r="5" spans="2:6">
      <c r="B5" s="1026"/>
      <c r="C5" s="1159" t="s">
        <v>88</v>
      </c>
      <c r="D5" s="1158" t="s">
        <v>88</v>
      </c>
      <c r="E5" s="1158" t="s">
        <v>88</v>
      </c>
      <c r="F5" s="1158" t="s">
        <v>88</v>
      </c>
    </row>
    <row r="6" spans="2:6" ht="11.7" customHeight="1">
      <c r="B6" s="1160" t="s">
        <v>660</v>
      </c>
      <c r="C6" s="1161">
        <v>621025077</v>
      </c>
      <c r="D6" s="1161">
        <v>41676217</v>
      </c>
      <c r="E6" s="1161">
        <v>602598942</v>
      </c>
      <c r="F6" s="1161">
        <v>38256912</v>
      </c>
    </row>
    <row r="7" spans="2:6">
      <c r="B7" s="367" t="s">
        <v>661</v>
      </c>
      <c r="C7" s="338">
        <v>1391629</v>
      </c>
      <c r="D7" s="339">
        <v>12795147</v>
      </c>
      <c r="E7" s="339">
        <v>1896161</v>
      </c>
      <c r="F7" s="339">
        <v>11790101</v>
      </c>
    </row>
    <row r="8" spans="2:6" ht="24">
      <c r="B8" s="1162" t="s">
        <v>662</v>
      </c>
      <c r="C8" s="1163">
        <v>622416706</v>
      </c>
      <c r="D8" s="1163">
        <v>54471364</v>
      </c>
      <c r="E8" s="1163">
        <v>604495103</v>
      </c>
      <c r="F8" s="1163">
        <v>50047013</v>
      </c>
    </row>
    <row r="9" spans="2:6">
      <c r="B9" s="1160" t="s">
        <v>63</v>
      </c>
      <c r="C9" s="1164">
        <v>-68851848</v>
      </c>
      <c r="D9" s="1164">
        <v>-14291840</v>
      </c>
      <c r="E9" s="1164">
        <v>-75120562</v>
      </c>
      <c r="F9" s="1164">
        <v>-13344316</v>
      </c>
    </row>
    <row r="10" spans="2:6">
      <c r="B10" s="368" t="s">
        <v>65</v>
      </c>
      <c r="C10" s="642">
        <v>-68041850</v>
      </c>
      <c r="D10" s="642">
        <v>-15100668</v>
      </c>
      <c r="E10" s="642">
        <v>-63136528</v>
      </c>
      <c r="F10" s="642">
        <v>-13322395</v>
      </c>
    </row>
    <row r="11" spans="2:6">
      <c r="B11" s="368" t="s">
        <v>663</v>
      </c>
      <c r="C11" s="642">
        <v>-163285050</v>
      </c>
      <c r="D11" s="642">
        <v>-14716434</v>
      </c>
      <c r="E11" s="642">
        <v>-144600226</v>
      </c>
      <c r="F11" s="642">
        <v>-14413805</v>
      </c>
    </row>
    <row r="12" spans="2:6">
      <c r="B12" s="368" t="s">
        <v>664</v>
      </c>
      <c r="C12" s="642">
        <v>-79779887</v>
      </c>
      <c r="D12" s="642">
        <v>-2440704</v>
      </c>
      <c r="E12" s="642">
        <v>-75423530</v>
      </c>
      <c r="F12" s="642">
        <v>-2310091</v>
      </c>
    </row>
    <row r="13" spans="2:6" ht="24">
      <c r="B13" s="368" t="s">
        <v>866</v>
      </c>
      <c r="C13" s="642">
        <v>-216645</v>
      </c>
      <c r="D13" s="642">
        <v>0</v>
      </c>
      <c r="E13" s="642">
        <v>0</v>
      </c>
      <c r="F13" s="642">
        <v>0</v>
      </c>
    </row>
    <row r="14" spans="2:6">
      <c r="B14" s="368" t="s">
        <v>665</v>
      </c>
      <c r="C14" s="642">
        <v>-62297</v>
      </c>
      <c r="D14" s="642">
        <v>589067</v>
      </c>
      <c r="E14" s="642">
        <v>3685254</v>
      </c>
      <c r="F14" s="642">
        <v>-304432</v>
      </c>
    </row>
    <row r="15" spans="2:6">
      <c r="B15" s="368" t="s">
        <v>666</v>
      </c>
      <c r="C15" s="642">
        <v>10048325</v>
      </c>
      <c r="D15" s="642">
        <v>239371</v>
      </c>
      <c r="E15" s="642">
        <v>16224112</v>
      </c>
      <c r="F15" s="642">
        <v>355733</v>
      </c>
    </row>
    <row r="16" spans="2:6">
      <c r="B16" s="368" t="s">
        <v>130</v>
      </c>
      <c r="C16" s="642">
        <v>-49159810</v>
      </c>
      <c r="D16" s="642">
        <v>-409327</v>
      </c>
      <c r="E16" s="642">
        <v>-48657129</v>
      </c>
      <c r="F16" s="642">
        <v>-844241</v>
      </c>
    </row>
    <row r="17" spans="2:6" ht="12" customHeight="1">
      <c r="B17" s="368" t="s">
        <v>667</v>
      </c>
      <c r="C17" s="642">
        <v>-7118223</v>
      </c>
      <c r="D17" s="642">
        <v>-45739</v>
      </c>
      <c r="E17" s="642">
        <v>-12350413</v>
      </c>
      <c r="F17" s="642">
        <v>34067</v>
      </c>
    </row>
    <row r="18" spans="2:6">
      <c r="B18" s="367" t="s">
        <v>668</v>
      </c>
      <c r="C18" s="638">
        <v>-45685122</v>
      </c>
      <c r="D18" s="638">
        <v>88983</v>
      </c>
      <c r="E18" s="638">
        <v>-43742503</v>
      </c>
      <c r="F18" s="638">
        <v>30442</v>
      </c>
    </row>
    <row r="19" spans="2:6">
      <c r="B19" s="1162" t="s">
        <v>649</v>
      </c>
      <c r="C19" s="1163">
        <v>150264299</v>
      </c>
      <c r="D19" s="1163">
        <v>8384073</v>
      </c>
      <c r="E19" s="1163">
        <v>161373578</v>
      </c>
      <c r="F19" s="1163">
        <v>5927975</v>
      </c>
    </row>
    <row r="20" spans="2:6">
      <c r="B20" s="1165" t="s">
        <v>669</v>
      </c>
      <c r="C20" s="1166">
        <v>-32412113</v>
      </c>
      <c r="D20" s="1166">
        <v>-1894605</v>
      </c>
      <c r="E20" s="1166">
        <v>-32554166</v>
      </c>
      <c r="F20" s="1166">
        <v>-1355071</v>
      </c>
    </row>
    <row r="21" spans="2:6">
      <c r="B21" s="1162" t="s">
        <v>670</v>
      </c>
      <c r="C21" s="1163">
        <v>117852186</v>
      </c>
      <c r="D21" s="1163">
        <v>6489468</v>
      </c>
      <c r="E21" s="1163">
        <v>128819412</v>
      </c>
      <c r="F21" s="1163">
        <v>4572904</v>
      </c>
    </row>
    <row r="22" spans="2:6">
      <c r="B22" s="1162" t="s">
        <v>671</v>
      </c>
      <c r="C22" s="1163">
        <v>117850178</v>
      </c>
      <c r="D22" s="1163">
        <v>6489468</v>
      </c>
      <c r="E22" s="1163">
        <v>128817517</v>
      </c>
      <c r="F22" s="1163">
        <v>4572904</v>
      </c>
    </row>
    <row r="23" spans="2:6">
      <c r="B23" s="1165" t="s">
        <v>672</v>
      </c>
      <c r="C23" s="1166">
        <v>2008</v>
      </c>
      <c r="D23" s="1166">
        <v>0</v>
      </c>
      <c r="E23" s="1166">
        <v>1895</v>
      </c>
      <c r="F23" s="1166">
        <v>0</v>
      </c>
    </row>
    <row r="24" spans="2:6">
      <c r="B24" s="66"/>
    </row>
    <row r="25" spans="2:6"/>
    <row r="26" spans="2:6" ht="15" customHeight="1">
      <c r="B26" s="1156" t="s">
        <v>673</v>
      </c>
      <c r="C26" s="1157">
        <v>45657</v>
      </c>
      <c r="D26" s="1157"/>
      <c r="E26" s="1157">
        <v>45291</v>
      </c>
      <c r="F26" s="1157"/>
    </row>
    <row r="27" spans="2:6">
      <c r="B27" s="1025"/>
      <c r="C27" s="1158" t="s">
        <v>658</v>
      </c>
      <c r="D27" s="1158" t="s">
        <v>659</v>
      </c>
      <c r="E27" s="1158" t="s">
        <v>658</v>
      </c>
      <c r="F27" s="1158" t="s">
        <v>659</v>
      </c>
    </row>
    <row r="28" spans="2:6">
      <c r="B28" s="1026"/>
      <c r="C28" s="1159" t="s">
        <v>88</v>
      </c>
      <c r="D28" s="1158" t="s">
        <v>88</v>
      </c>
      <c r="E28" s="1159" t="s">
        <v>88</v>
      </c>
      <c r="F28" s="1158" t="s">
        <v>88</v>
      </c>
    </row>
    <row r="29" spans="2:6">
      <c r="B29" s="1160" t="s">
        <v>674</v>
      </c>
      <c r="C29" s="1164">
        <v>268464753</v>
      </c>
      <c r="D29" s="1164">
        <v>28925565</v>
      </c>
      <c r="E29" s="1161">
        <v>265846421</v>
      </c>
      <c r="F29" s="1161">
        <v>28599831</v>
      </c>
    </row>
    <row r="30" spans="2:6">
      <c r="B30" s="367" t="s">
        <v>675</v>
      </c>
      <c r="C30" s="638">
        <v>2707185958</v>
      </c>
      <c r="D30" s="638">
        <v>23209467</v>
      </c>
      <c r="E30" s="339">
        <v>2126513947</v>
      </c>
      <c r="F30" s="339">
        <v>23067859</v>
      </c>
    </row>
    <row r="31" spans="2:6">
      <c r="B31" s="1162" t="s">
        <v>676</v>
      </c>
      <c r="C31" s="1163">
        <v>2975650711</v>
      </c>
      <c r="D31" s="1163">
        <v>52135032</v>
      </c>
      <c r="E31" s="1163">
        <v>2392360368</v>
      </c>
      <c r="F31" s="1163">
        <v>51667690</v>
      </c>
    </row>
    <row r="32" spans="2:6" ht="13.2" customHeight="1">
      <c r="B32" s="1160" t="s">
        <v>677</v>
      </c>
      <c r="C32" s="1164">
        <v>344867959</v>
      </c>
      <c r="D32" s="1164">
        <v>15478218</v>
      </c>
      <c r="E32" s="1167">
        <v>363472077</v>
      </c>
      <c r="F32" s="1167">
        <v>18844378</v>
      </c>
    </row>
    <row r="33" spans="2:6">
      <c r="B33" s="367" t="s">
        <v>678</v>
      </c>
      <c r="C33" s="638">
        <v>1374182498</v>
      </c>
      <c r="D33" s="638">
        <v>1141600</v>
      </c>
      <c r="E33" s="339">
        <v>1174267381</v>
      </c>
      <c r="F33" s="339">
        <v>1304924</v>
      </c>
    </row>
    <row r="34" spans="2:6">
      <c r="B34" s="1162" t="s">
        <v>679</v>
      </c>
      <c r="C34" s="1163">
        <v>1719050457</v>
      </c>
      <c r="D34" s="1163">
        <v>16619818</v>
      </c>
      <c r="E34" s="1163">
        <v>1537739458</v>
      </c>
      <c r="F34" s="1163">
        <v>20149302</v>
      </c>
    </row>
    <row r="35" spans="2:6">
      <c r="B35" s="1160" t="s">
        <v>680</v>
      </c>
      <c r="C35" s="1164">
        <v>1256551736</v>
      </c>
      <c r="D35" s="1164">
        <v>35515214</v>
      </c>
      <c r="E35" s="1167">
        <v>854589442</v>
      </c>
      <c r="F35" s="1167">
        <v>31518388</v>
      </c>
    </row>
    <row r="36" spans="2:6" ht="13.2" customHeight="1">
      <c r="B36" s="367" t="s">
        <v>681</v>
      </c>
      <c r="C36" s="638">
        <v>48518</v>
      </c>
      <c r="D36" s="638">
        <v>0</v>
      </c>
      <c r="E36" s="339">
        <v>31468</v>
      </c>
      <c r="F36" s="339">
        <v>0</v>
      </c>
    </row>
    <row r="37" spans="2:6">
      <c r="B37" s="1162" t="s">
        <v>682</v>
      </c>
      <c r="C37" s="1163">
        <v>1256600254</v>
      </c>
      <c r="D37" s="1163">
        <v>35515214</v>
      </c>
      <c r="E37" s="1163">
        <v>854620910</v>
      </c>
      <c r="F37" s="1163">
        <v>31518388</v>
      </c>
    </row>
    <row r="38" spans="2:6">
      <c r="B38" s="1162" t="s">
        <v>683</v>
      </c>
      <c r="C38" s="1163">
        <v>2975650711</v>
      </c>
      <c r="D38" s="1163">
        <v>52135032</v>
      </c>
      <c r="E38" s="1163">
        <v>2392360368</v>
      </c>
      <c r="F38" s="1163">
        <v>51667690</v>
      </c>
    </row>
    <row r="39" spans="2:6">
      <c r="B39" s="66"/>
      <c r="C39" s="68"/>
      <c r="D39" s="68">
        <v>0</v>
      </c>
      <c r="E39" s="68"/>
      <c r="F39" s="68">
        <v>0</v>
      </c>
    </row>
    <row r="40" spans="2:6">
      <c r="B40" s="66"/>
      <c r="C40" s="69"/>
      <c r="D40" s="69"/>
      <c r="E40" s="69"/>
      <c r="F40" s="69"/>
    </row>
    <row r="41" spans="2:6" ht="15" customHeight="1">
      <c r="B41" s="1027" t="s">
        <v>684</v>
      </c>
      <c r="C41" s="1024">
        <v>45657</v>
      </c>
      <c r="D41" s="1024"/>
      <c r="E41" s="1022">
        <v>45291</v>
      </c>
      <c r="F41" s="1023"/>
    </row>
    <row r="42" spans="2:6">
      <c r="B42" s="1028"/>
      <c r="C42" s="1158" t="s">
        <v>658</v>
      </c>
      <c r="D42" s="1158" t="s">
        <v>659</v>
      </c>
      <c r="E42" s="1158" t="s">
        <v>658</v>
      </c>
      <c r="F42" s="1168" t="s">
        <v>659</v>
      </c>
    </row>
    <row r="43" spans="2:6">
      <c r="B43" s="1029"/>
      <c r="C43" s="1158" t="s">
        <v>88</v>
      </c>
      <c r="D43" s="1158" t="s">
        <v>88</v>
      </c>
      <c r="E43" s="1159" t="s">
        <v>88</v>
      </c>
      <c r="F43" s="1168" t="s">
        <v>88</v>
      </c>
    </row>
    <row r="44" spans="2:6">
      <c r="B44" s="1169" t="s">
        <v>685</v>
      </c>
      <c r="C44" s="1170">
        <v>277609940</v>
      </c>
      <c r="D44" s="1170">
        <v>7122601</v>
      </c>
      <c r="E44" s="1170">
        <v>227353504</v>
      </c>
      <c r="F44" s="1171">
        <v>6840644</v>
      </c>
    </row>
    <row r="45" spans="2:6">
      <c r="B45" s="478" t="s">
        <v>686</v>
      </c>
      <c r="C45" s="340">
        <v>-173547896</v>
      </c>
      <c r="D45" s="340">
        <v>-1925055</v>
      </c>
      <c r="E45" s="340">
        <v>-147554361</v>
      </c>
      <c r="F45" s="479">
        <v>-1413943</v>
      </c>
    </row>
    <row r="46" spans="2:6">
      <c r="B46" s="480" t="s">
        <v>687</v>
      </c>
      <c r="C46" s="833">
        <v>-105960069</v>
      </c>
      <c r="D46" s="833">
        <v>-3697771</v>
      </c>
      <c r="E46" s="833">
        <v>-152858724</v>
      </c>
      <c r="F46" s="481">
        <v>-2545780</v>
      </c>
    </row>
    <row r="47" spans="2:6"/>
    <row r="48" spans="2:6"/>
    <row r="49" spans="2:6">
      <c r="B49" s="1172" t="s">
        <v>688</v>
      </c>
      <c r="C49" s="1173">
        <v>45657</v>
      </c>
      <c r="D49" s="1173">
        <v>45291</v>
      </c>
    </row>
    <row r="50" spans="2:6">
      <c r="B50" s="1172"/>
      <c r="C50" s="70" t="s">
        <v>88</v>
      </c>
      <c r="D50" s="70" t="s">
        <v>88</v>
      </c>
    </row>
    <row r="51" spans="2:6">
      <c r="B51" s="1160" t="s">
        <v>689</v>
      </c>
      <c r="C51" s="1161">
        <v>676888070</v>
      </c>
      <c r="D51" s="1164">
        <v>654542116</v>
      </c>
      <c r="E51" s="20">
        <v>0</v>
      </c>
      <c r="F51" s="20">
        <v>0</v>
      </c>
    </row>
    <row r="52" spans="2:6">
      <c r="B52" s="367" t="s">
        <v>690</v>
      </c>
      <c r="C52" s="341">
        <v>-14186776</v>
      </c>
      <c r="D52" s="341">
        <v>-13686262</v>
      </c>
      <c r="E52" s="20">
        <v>0</v>
      </c>
      <c r="F52" s="20">
        <v>0</v>
      </c>
    </row>
    <row r="53" spans="2:6">
      <c r="B53" s="1162" t="s">
        <v>60</v>
      </c>
      <c r="C53" s="1174">
        <v>662701294</v>
      </c>
      <c r="D53" s="1174">
        <v>640855854</v>
      </c>
      <c r="E53" s="20">
        <v>0</v>
      </c>
      <c r="F53" s="20">
        <v>0</v>
      </c>
    </row>
    <row r="54" spans="2:6">
      <c r="C54" s="72"/>
      <c r="D54" s="72"/>
      <c r="E54" s="20"/>
      <c r="F54" s="20"/>
    </row>
    <row r="55" spans="2:6">
      <c r="C55" s="72"/>
      <c r="E55" s="12"/>
      <c r="F55" s="12"/>
    </row>
    <row r="56" spans="2:6">
      <c r="B56" s="1172" t="s">
        <v>691</v>
      </c>
      <c r="C56" s="1173">
        <v>45657</v>
      </c>
      <c r="D56" s="1173">
        <v>45291</v>
      </c>
      <c r="E56" s="12"/>
      <c r="F56" s="12"/>
    </row>
    <row r="57" spans="2:6">
      <c r="B57" s="1172"/>
      <c r="C57" s="73" t="s">
        <v>88</v>
      </c>
      <c r="D57" s="73" t="s">
        <v>88</v>
      </c>
      <c r="E57" s="12"/>
      <c r="F57" s="12"/>
    </row>
    <row r="58" spans="2:6" ht="11.7" customHeight="1">
      <c r="B58" s="1160" t="s">
        <v>692</v>
      </c>
      <c r="C58" s="1164">
        <v>124339646</v>
      </c>
      <c r="D58" s="1161">
        <v>133390421</v>
      </c>
      <c r="E58" s="12"/>
      <c r="F58" s="12"/>
    </row>
    <row r="59" spans="2:6">
      <c r="B59" s="367" t="s">
        <v>693</v>
      </c>
      <c r="C59" s="339">
        <v>2008</v>
      </c>
      <c r="D59" s="339">
        <v>1895</v>
      </c>
      <c r="E59" s="12"/>
      <c r="F59" s="12"/>
    </row>
    <row r="60" spans="2:6">
      <c r="B60" s="1162" t="s">
        <v>694</v>
      </c>
      <c r="C60" s="1174">
        <v>124341654</v>
      </c>
      <c r="D60" s="1174">
        <v>133392316</v>
      </c>
      <c r="E60" s="20">
        <v>0</v>
      </c>
      <c r="F60" s="20">
        <v>0</v>
      </c>
    </row>
    <row r="61" spans="2:6"/>
    <row r="62" spans="2:6"/>
    <row r="63" spans="2:6">
      <c r="B63" s="1172" t="s">
        <v>695</v>
      </c>
      <c r="C63" s="1173">
        <v>45657</v>
      </c>
      <c r="D63" s="1173">
        <v>45291</v>
      </c>
    </row>
    <row r="64" spans="2:6">
      <c r="B64" s="1172"/>
      <c r="C64" s="74" t="s">
        <v>88</v>
      </c>
      <c r="D64" s="74" t="s">
        <v>88</v>
      </c>
    </row>
    <row r="65" spans="2:6">
      <c r="B65" s="1175" t="s">
        <v>696</v>
      </c>
      <c r="C65" s="1176"/>
      <c r="D65" s="1176"/>
    </row>
    <row r="66" spans="2:6">
      <c r="B66" s="368" t="s">
        <v>697</v>
      </c>
      <c r="C66" s="340">
        <v>3027785743</v>
      </c>
      <c r="D66" s="340">
        <v>2444028058</v>
      </c>
      <c r="E66" s="76">
        <v>0</v>
      </c>
      <c r="F66" s="76">
        <v>0</v>
      </c>
    </row>
    <row r="67" spans="2:6">
      <c r="B67" s="367" t="s">
        <v>698</v>
      </c>
      <c r="C67" s="341">
        <v>-9626408</v>
      </c>
      <c r="D67" s="341">
        <v>-20680329</v>
      </c>
    </row>
    <row r="68" spans="2:6">
      <c r="B68" s="1162" t="s">
        <v>699</v>
      </c>
      <c r="C68" s="1174">
        <v>3018159335</v>
      </c>
      <c r="D68" s="1174">
        <v>2423347729</v>
      </c>
      <c r="E68" s="77">
        <v>0</v>
      </c>
      <c r="F68" s="77">
        <v>0</v>
      </c>
    </row>
    <row r="69" spans="2:6">
      <c r="B69" s="1175" t="s">
        <v>700</v>
      </c>
      <c r="C69" s="1177"/>
      <c r="D69" s="1177"/>
      <c r="E69" s="76"/>
      <c r="F69" s="76"/>
    </row>
    <row r="70" spans="2:6">
      <c r="B70" s="368" t="s">
        <v>701</v>
      </c>
      <c r="C70" s="340">
        <v>1735670275</v>
      </c>
      <c r="D70" s="340">
        <v>1557888760</v>
      </c>
      <c r="E70" s="76">
        <v>0</v>
      </c>
      <c r="F70" s="76"/>
    </row>
    <row r="71" spans="2:6">
      <c r="B71" s="367" t="s">
        <v>698</v>
      </c>
      <c r="C71" s="343">
        <v>-9626408</v>
      </c>
      <c r="D71" s="343">
        <v>-20680329</v>
      </c>
      <c r="E71" s="71"/>
      <c r="F71" s="12"/>
    </row>
    <row r="72" spans="2:6">
      <c r="B72" s="1162" t="s">
        <v>679</v>
      </c>
      <c r="C72" s="1174">
        <v>1726043867</v>
      </c>
      <c r="D72" s="1174">
        <v>1537208431</v>
      </c>
      <c r="E72" s="76">
        <v>0</v>
      </c>
      <c r="F72" s="76">
        <v>0</v>
      </c>
    </row>
    <row r="73" spans="2:6">
      <c r="B73" s="1175" t="s">
        <v>702</v>
      </c>
      <c r="C73" s="1178"/>
      <c r="D73" s="1178"/>
      <c r="E73" s="76"/>
      <c r="F73" s="76"/>
    </row>
    <row r="74" spans="2:6">
      <c r="B74" s="368" t="s">
        <v>703</v>
      </c>
      <c r="C74" s="340">
        <v>1292066950</v>
      </c>
      <c r="D74" s="342">
        <v>886107830</v>
      </c>
      <c r="E74" s="13">
        <v>0</v>
      </c>
      <c r="F74" s="13">
        <v>0</v>
      </c>
    </row>
    <row r="75" spans="2:6">
      <c r="B75" s="1162" t="s">
        <v>704</v>
      </c>
      <c r="C75" s="1174">
        <v>1292066950</v>
      </c>
      <c r="D75" s="1174">
        <v>886107830</v>
      </c>
      <c r="E75" s="75">
        <v>0</v>
      </c>
      <c r="F75" s="75">
        <v>0</v>
      </c>
    </row>
    <row r="76" spans="2:6">
      <c r="E76" s="26"/>
      <c r="F76" s="26"/>
    </row>
    <row r="77" spans="2:6"/>
    <row r="78" spans="2:6">
      <c r="B78" s="1172" t="s">
        <v>705</v>
      </c>
      <c r="C78" s="1173">
        <v>45657</v>
      </c>
      <c r="D78" s="1173">
        <v>45291</v>
      </c>
    </row>
    <row r="79" spans="2:6">
      <c r="B79" s="1172"/>
      <c r="C79" s="74" t="s">
        <v>88</v>
      </c>
      <c r="D79" s="74" t="s">
        <v>88</v>
      </c>
    </row>
    <row r="80" spans="2:6" ht="11.7" customHeight="1">
      <c r="B80" s="1160" t="s">
        <v>706</v>
      </c>
      <c r="C80" s="1164">
        <v>284732541</v>
      </c>
      <c r="D80" s="1164">
        <v>234194148</v>
      </c>
    </row>
    <row r="81" spans="2:6">
      <c r="B81" s="367" t="s">
        <v>698</v>
      </c>
      <c r="C81" s="339">
        <v>-2528770</v>
      </c>
      <c r="D81" s="339">
        <v>0</v>
      </c>
    </row>
    <row r="82" spans="2:6">
      <c r="B82" s="1162" t="s">
        <v>707</v>
      </c>
      <c r="C82" s="1174">
        <v>282203771</v>
      </c>
      <c r="D82" s="1174">
        <v>234194148</v>
      </c>
      <c r="E82" s="76">
        <v>0</v>
      </c>
      <c r="F82" s="76">
        <v>0</v>
      </c>
    </row>
    <row r="83" spans="2:6">
      <c r="B83" s="67"/>
      <c r="C83" s="77"/>
      <c r="D83" s="77"/>
      <c r="E83" s="76"/>
      <c r="F83" s="76"/>
    </row>
    <row r="84" spans="2:6">
      <c r="E84" s="76"/>
      <c r="F84" s="76"/>
    </row>
    <row r="85" spans="2:6">
      <c r="B85" s="1172" t="s">
        <v>708</v>
      </c>
      <c r="C85" s="1173">
        <v>45657</v>
      </c>
      <c r="D85" s="1173">
        <v>45291</v>
      </c>
      <c r="E85" s="76"/>
      <c r="F85" s="76"/>
    </row>
    <row r="86" spans="2:6">
      <c r="B86" s="1172"/>
      <c r="C86" s="74" t="s">
        <v>88</v>
      </c>
      <c r="D86" s="74" t="s">
        <v>88</v>
      </c>
      <c r="E86" s="76"/>
      <c r="F86" s="76"/>
    </row>
    <row r="87" spans="2:6" ht="11.7" customHeight="1">
      <c r="B87" s="1179" t="s">
        <v>709</v>
      </c>
      <c r="C87" s="1161">
        <v>-175472951</v>
      </c>
      <c r="D87" s="1161">
        <v>-148968304</v>
      </c>
      <c r="E87" s="76"/>
      <c r="F87" s="76"/>
    </row>
    <row r="88" spans="2:6">
      <c r="B88" s="367" t="s">
        <v>698</v>
      </c>
      <c r="C88" s="638">
        <v>-869000</v>
      </c>
      <c r="D88" s="339">
        <v>-1032180</v>
      </c>
      <c r="E88" s="76"/>
      <c r="F88" s="76"/>
    </row>
    <row r="89" spans="2:6">
      <c r="B89" s="1162" t="s">
        <v>710</v>
      </c>
      <c r="C89" s="1174">
        <v>-176341951</v>
      </c>
      <c r="D89" s="1174">
        <v>-150000484</v>
      </c>
      <c r="E89" s="76">
        <v>0</v>
      </c>
      <c r="F89" s="76">
        <v>0</v>
      </c>
    </row>
    <row r="90" spans="2:6">
      <c r="B90" s="67"/>
      <c r="C90" s="77"/>
      <c r="D90" s="77"/>
      <c r="E90" s="76"/>
      <c r="F90" s="76"/>
    </row>
    <row r="91" spans="2:6">
      <c r="E91" s="76"/>
      <c r="F91" s="76"/>
    </row>
    <row r="92" spans="2:6">
      <c r="B92" s="1172" t="s">
        <v>711</v>
      </c>
      <c r="C92" s="1173">
        <v>45657</v>
      </c>
      <c r="D92" s="1173">
        <v>45291</v>
      </c>
      <c r="E92" s="76"/>
      <c r="F92" s="76"/>
    </row>
    <row r="93" spans="2:6">
      <c r="B93" s="1172"/>
      <c r="C93" s="74" t="s">
        <v>88</v>
      </c>
      <c r="D93" s="74" t="s">
        <v>88</v>
      </c>
      <c r="E93" s="76"/>
      <c r="F93" s="76"/>
    </row>
    <row r="94" spans="2:6" ht="12.6" customHeight="1">
      <c r="B94" s="1160" t="s">
        <v>712</v>
      </c>
      <c r="C94" s="1164">
        <v>-109657840</v>
      </c>
      <c r="D94" s="1164">
        <v>-155404504</v>
      </c>
      <c r="F94" s="76"/>
    </row>
    <row r="95" spans="2:6">
      <c r="B95" s="367" t="s">
        <v>698</v>
      </c>
      <c r="C95" s="638">
        <v>3397770</v>
      </c>
      <c r="D95" s="638">
        <v>1032180</v>
      </c>
      <c r="E95" s="76"/>
      <c r="F95" s="76"/>
    </row>
    <row r="96" spans="2:6">
      <c r="B96" s="1162" t="s">
        <v>713</v>
      </c>
      <c r="C96" s="1174">
        <v>-106260070</v>
      </c>
      <c r="D96" s="1174">
        <v>-154372324</v>
      </c>
      <c r="E96" s="76">
        <v>0</v>
      </c>
      <c r="F96" s="76">
        <v>0</v>
      </c>
    </row>
    <row r="97"/>
    <row r="98"/>
    <row r="99"/>
  </sheetData>
  <mergeCells count="15">
    <mergeCell ref="B92:B93"/>
    <mergeCell ref="C3:D3"/>
    <mergeCell ref="B26:B28"/>
    <mergeCell ref="C26:D26"/>
    <mergeCell ref="B41:B43"/>
    <mergeCell ref="C41:D41"/>
    <mergeCell ref="B49:B50"/>
    <mergeCell ref="B56:B57"/>
    <mergeCell ref="B63:B64"/>
    <mergeCell ref="B78:B79"/>
    <mergeCell ref="B85:B86"/>
    <mergeCell ref="E3:F3"/>
    <mergeCell ref="B3:B5"/>
    <mergeCell ref="E26:F26"/>
    <mergeCell ref="E41:F41"/>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59">
    <tabColor theme="9" tint="-0.249977111117893"/>
  </sheetPr>
  <dimension ref="A1:N34"/>
  <sheetViews>
    <sheetView showGridLines="0" workbookViewId="0"/>
  </sheetViews>
  <sheetFormatPr baseColWidth="10" defaultColWidth="0" defaultRowHeight="12" zeroHeight="1"/>
  <cols>
    <col min="1" max="1" width="5.6640625" style="10" customWidth="1"/>
    <col min="2" max="2" width="45.5546875" style="10" customWidth="1"/>
    <col min="3" max="8" width="11.5546875" style="10" customWidth="1"/>
    <col min="9" max="9" width="32.44140625" style="10" customWidth="1"/>
    <col min="10" max="14" width="11.5546875" style="10" customWidth="1"/>
    <col min="15" max="16384" width="11.5546875" style="10" hidden="1"/>
  </cols>
  <sheetData>
    <row r="1" spans="2:13"/>
    <row r="2" spans="2:13" ht="36" customHeight="1">
      <c r="B2" s="1180" t="s">
        <v>862</v>
      </c>
      <c r="C2" s="1181" t="s">
        <v>674</v>
      </c>
      <c r="D2" s="1181" t="s">
        <v>675</v>
      </c>
      <c r="E2" s="1181" t="s">
        <v>677</v>
      </c>
      <c r="F2" s="1181" t="s">
        <v>678</v>
      </c>
      <c r="G2" s="1181" t="s">
        <v>592</v>
      </c>
      <c r="H2" s="45"/>
      <c r="I2" s="1182">
        <v>45657</v>
      </c>
      <c r="J2" s="1181" t="s">
        <v>714</v>
      </c>
      <c r="K2" s="1181" t="s">
        <v>715</v>
      </c>
      <c r="L2" s="1181" t="s">
        <v>716</v>
      </c>
      <c r="M2" s="1181" t="s">
        <v>717</v>
      </c>
    </row>
    <row r="3" spans="2:13">
      <c r="B3" s="378"/>
      <c r="C3" s="46" t="s">
        <v>88</v>
      </c>
      <c r="D3" s="47" t="s">
        <v>88</v>
      </c>
      <c r="E3" s="47" t="s">
        <v>88</v>
      </c>
      <c r="F3" s="47" t="s">
        <v>88</v>
      </c>
      <c r="G3" s="47" t="s">
        <v>88</v>
      </c>
      <c r="H3" s="48"/>
      <c r="I3" s="378" t="s">
        <v>718</v>
      </c>
      <c r="J3" s="46" t="s">
        <v>88</v>
      </c>
      <c r="K3" s="47" t="s">
        <v>88</v>
      </c>
      <c r="L3" s="47" t="s">
        <v>88</v>
      </c>
      <c r="M3" s="47" t="s">
        <v>88</v>
      </c>
    </row>
    <row r="4" spans="2:13">
      <c r="B4" s="1183" t="s">
        <v>248</v>
      </c>
      <c r="C4" s="1184">
        <v>24680614</v>
      </c>
      <c r="D4" s="1184">
        <v>615937320</v>
      </c>
      <c r="E4" s="1184">
        <v>66680917</v>
      </c>
      <c r="F4" s="1184">
        <v>94482638</v>
      </c>
      <c r="G4" s="1184">
        <v>479454379</v>
      </c>
      <c r="H4" s="818">
        <v>0</v>
      </c>
      <c r="I4" s="1183" t="s">
        <v>248</v>
      </c>
      <c r="J4" s="1184">
        <v>20295841</v>
      </c>
      <c r="K4" s="1184">
        <v>74572106</v>
      </c>
      <c r="L4" s="1185">
        <v>-51279762</v>
      </c>
      <c r="M4" s="1185">
        <v>-2996503</v>
      </c>
    </row>
    <row r="5" spans="2:13">
      <c r="B5" s="379" t="s">
        <v>251</v>
      </c>
      <c r="C5" s="219">
        <v>6839994</v>
      </c>
      <c r="D5" s="219">
        <v>141843294</v>
      </c>
      <c r="E5" s="219">
        <v>20623551</v>
      </c>
      <c r="F5" s="219">
        <v>25958881</v>
      </c>
      <c r="G5" s="219">
        <v>102100856</v>
      </c>
      <c r="H5" s="818">
        <v>0</v>
      </c>
      <c r="I5" s="379" t="s">
        <v>251</v>
      </c>
      <c r="J5" s="219">
        <v>4387089</v>
      </c>
      <c r="K5" s="219">
        <v>21133977</v>
      </c>
      <c r="L5" s="220">
        <v>-14651496</v>
      </c>
      <c r="M5" s="220">
        <v>-2095392</v>
      </c>
    </row>
    <row r="6" spans="2:13">
      <c r="B6" s="379" t="s">
        <v>252</v>
      </c>
      <c r="C6" s="219">
        <v>11402996</v>
      </c>
      <c r="D6" s="219">
        <v>1400611</v>
      </c>
      <c r="E6" s="219">
        <v>3900234</v>
      </c>
      <c r="F6" s="219">
        <v>105113</v>
      </c>
      <c r="G6" s="219">
        <v>8798260</v>
      </c>
      <c r="H6" s="818">
        <v>0</v>
      </c>
      <c r="I6" s="379" t="s">
        <v>252</v>
      </c>
      <c r="J6" s="219">
        <v>2299497</v>
      </c>
      <c r="K6" s="219">
        <v>22496041</v>
      </c>
      <c r="L6" s="220">
        <v>-19502704</v>
      </c>
      <c r="M6" s="220">
        <v>-693840</v>
      </c>
    </row>
    <row r="7" spans="2:13">
      <c r="B7" s="379" t="s">
        <v>253</v>
      </c>
      <c r="C7" s="219">
        <v>7474695</v>
      </c>
      <c r="D7" s="219">
        <v>4049409</v>
      </c>
      <c r="E7" s="219">
        <v>4482017</v>
      </c>
      <c r="F7" s="219">
        <v>836599</v>
      </c>
      <c r="G7" s="219">
        <v>6205488</v>
      </c>
      <c r="H7" s="818">
        <v>0</v>
      </c>
      <c r="I7" s="379" t="s">
        <v>253</v>
      </c>
      <c r="J7" s="220">
        <v>1814673</v>
      </c>
      <c r="K7" s="219">
        <v>13133347</v>
      </c>
      <c r="L7" s="220">
        <v>-11462055</v>
      </c>
      <c r="M7" s="220">
        <v>143381</v>
      </c>
    </row>
    <row r="8" spans="2:13">
      <c r="B8" s="379" t="s">
        <v>254</v>
      </c>
      <c r="C8" s="219">
        <v>8738755</v>
      </c>
      <c r="D8" s="219">
        <v>6704171</v>
      </c>
      <c r="E8" s="219">
        <v>2470019</v>
      </c>
      <c r="F8" s="219">
        <v>190750</v>
      </c>
      <c r="G8" s="219">
        <v>12782157</v>
      </c>
      <c r="H8" s="818">
        <v>0</v>
      </c>
      <c r="I8" s="379" t="s">
        <v>254</v>
      </c>
      <c r="J8" s="219">
        <v>1615052</v>
      </c>
      <c r="K8" s="219">
        <v>16154674</v>
      </c>
      <c r="L8" s="220">
        <v>-14096691</v>
      </c>
      <c r="M8" s="220">
        <v>-442931</v>
      </c>
    </row>
    <row r="9" spans="2:13">
      <c r="B9" s="380" t="s">
        <v>847</v>
      </c>
      <c r="C9" s="381">
        <v>1507289</v>
      </c>
      <c r="D9" s="381">
        <v>11055276</v>
      </c>
      <c r="E9" s="381">
        <v>4824117</v>
      </c>
      <c r="F9" s="381">
        <v>9139</v>
      </c>
      <c r="G9" s="381">
        <v>7729309</v>
      </c>
      <c r="H9" s="818">
        <v>0</v>
      </c>
      <c r="I9" s="380" t="s">
        <v>847</v>
      </c>
      <c r="J9" s="221">
        <v>760245</v>
      </c>
      <c r="K9" s="381">
        <v>3550002</v>
      </c>
      <c r="L9" s="221">
        <v>-2350896</v>
      </c>
      <c r="M9" s="221">
        <v>-438861</v>
      </c>
    </row>
    <row r="10" spans="2:13">
      <c r="B10" s="50"/>
      <c r="C10" s="51"/>
      <c r="D10" s="51"/>
      <c r="E10" s="51"/>
      <c r="F10" s="51"/>
      <c r="G10" s="51"/>
      <c r="H10" s="49"/>
      <c r="I10" s="50"/>
      <c r="J10" s="51"/>
      <c r="K10" s="51"/>
      <c r="L10" s="51"/>
      <c r="M10" s="51"/>
    </row>
    <row r="11" spans="2:13" ht="36" customHeight="1">
      <c r="B11" s="1180" t="s">
        <v>833</v>
      </c>
      <c r="C11" s="1181" t="s">
        <v>674</v>
      </c>
      <c r="D11" s="1181" t="s">
        <v>675</v>
      </c>
      <c r="E11" s="1181" t="s">
        <v>677</v>
      </c>
      <c r="F11" s="1181" t="s">
        <v>678</v>
      </c>
      <c r="G11" s="1181" t="s">
        <v>592</v>
      </c>
      <c r="H11" s="49"/>
      <c r="I11" s="1182">
        <v>45291</v>
      </c>
      <c r="J11" s="1181" t="s">
        <v>714</v>
      </c>
      <c r="K11" s="1181" t="s">
        <v>715</v>
      </c>
      <c r="L11" s="1181" t="s">
        <v>716</v>
      </c>
      <c r="M11" s="1181" t="s">
        <v>717</v>
      </c>
    </row>
    <row r="12" spans="2:13">
      <c r="B12" s="378"/>
      <c r="C12" s="46" t="s">
        <v>88</v>
      </c>
      <c r="D12" s="47" t="s">
        <v>88</v>
      </c>
      <c r="E12" s="47" t="s">
        <v>88</v>
      </c>
      <c r="F12" s="47" t="s">
        <v>88</v>
      </c>
      <c r="G12" s="47" t="s">
        <v>88</v>
      </c>
      <c r="H12" s="43"/>
      <c r="I12" s="378" t="s">
        <v>718</v>
      </c>
      <c r="J12" s="46" t="s">
        <v>88</v>
      </c>
      <c r="K12" s="47" t="s">
        <v>88</v>
      </c>
      <c r="L12" s="47" t="s">
        <v>88</v>
      </c>
      <c r="M12" s="47" t="s">
        <v>88</v>
      </c>
    </row>
    <row r="13" spans="2:13">
      <c r="B13" s="1183" t="s">
        <v>248</v>
      </c>
      <c r="C13" s="1184">
        <v>21905477</v>
      </c>
      <c r="D13" s="1184">
        <v>415895233</v>
      </c>
      <c r="E13" s="1184">
        <v>63680880</v>
      </c>
      <c r="F13" s="1184">
        <v>57703901</v>
      </c>
      <c r="G13" s="1184">
        <v>316415929</v>
      </c>
      <c r="H13" s="818">
        <v>0</v>
      </c>
      <c r="I13" s="1183" t="s">
        <v>248</v>
      </c>
      <c r="J13" s="1184">
        <v>19166199</v>
      </c>
      <c r="K13" s="1184">
        <v>70248022</v>
      </c>
      <c r="L13" s="1185">
        <v>-46631409</v>
      </c>
      <c r="M13" s="1185">
        <v>-4450414</v>
      </c>
    </row>
    <row r="14" spans="2:13">
      <c r="B14" s="379" t="s">
        <v>251</v>
      </c>
      <c r="C14" s="219">
        <v>7555149</v>
      </c>
      <c r="D14" s="219">
        <v>99888203</v>
      </c>
      <c r="E14" s="219">
        <v>18308085</v>
      </c>
      <c r="F14" s="219">
        <v>18430830</v>
      </c>
      <c r="G14" s="219">
        <v>70704437</v>
      </c>
      <c r="H14" s="818">
        <v>0</v>
      </c>
      <c r="I14" s="379" t="s">
        <v>251</v>
      </c>
      <c r="J14" s="219">
        <v>4053413</v>
      </c>
      <c r="K14" s="219">
        <v>21201549</v>
      </c>
      <c r="L14" s="220">
        <v>-15357627</v>
      </c>
      <c r="M14" s="220">
        <v>-1790509</v>
      </c>
    </row>
    <row r="15" spans="2:13">
      <c r="B15" s="379" t="s">
        <v>252</v>
      </c>
      <c r="C15" s="219">
        <v>11734652</v>
      </c>
      <c r="D15" s="219">
        <v>1344331</v>
      </c>
      <c r="E15" s="219">
        <v>4039116</v>
      </c>
      <c r="F15" s="219">
        <v>121666</v>
      </c>
      <c r="G15" s="219">
        <v>8918201</v>
      </c>
      <c r="H15" s="818">
        <v>0</v>
      </c>
      <c r="I15" s="379" t="s">
        <v>252</v>
      </c>
      <c r="J15" s="219">
        <v>2528770</v>
      </c>
      <c r="K15" s="219">
        <v>22523043</v>
      </c>
      <c r="L15" s="220">
        <v>-19425616</v>
      </c>
      <c r="M15" s="220">
        <v>-568657</v>
      </c>
    </row>
    <row r="16" spans="2:13">
      <c r="B16" s="379" t="s">
        <v>253</v>
      </c>
      <c r="C16" s="219">
        <v>7382181</v>
      </c>
      <c r="D16" s="219">
        <v>3998185</v>
      </c>
      <c r="E16" s="219">
        <v>5857967</v>
      </c>
      <c r="F16" s="219">
        <v>949972</v>
      </c>
      <c r="G16" s="219">
        <v>4572427</v>
      </c>
      <c r="H16" s="818">
        <v>0</v>
      </c>
      <c r="I16" s="379" t="s">
        <v>253</v>
      </c>
      <c r="J16" s="220">
        <v>1074133</v>
      </c>
      <c r="K16" s="219">
        <v>12393262</v>
      </c>
      <c r="L16" s="220">
        <v>-10694806</v>
      </c>
      <c r="M16" s="220">
        <v>-624323</v>
      </c>
    </row>
    <row r="17" spans="2:13">
      <c r="B17" s="379" t="s">
        <v>254</v>
      </c>
      <c r="C17" s="219">
        <v>7813785</v>
      </c>
      <c r="D17" s="219">
        <v>6383879</v>
      </c>
      <c r="E17" s="219">
        <v>3093205</v>
      </c>
      <c r="F17" s="219">
        <v>233285</v>
      </c>
      <c r="G17" s="219">
        <v>10871174</v>
      </c>
      <c r="H17" s="818">
        <v>0</v>
      </c>
      <c r="I17" s="379" t="s">
        <v>254</v>
      </c>
      <c r="J17" s="219">
        <v>1208598</v>
      </c>
      <c r="K17" s="219">
        <v>14307156</v>
      </c>
      <c r="L17" s="220">
        <v>-12527887</v>
      </c>
      <c r="M17" s="220">
        <v>-570671</v>
      </c>
    </row>
    <row r="18" spans="2:13">
      <c r="B18" s="380" t="s">
        <v>847</v>
      </c>
      <c r="C18" s="381">
        <v>1782902</v>
      </c>
      <c r="D18" s="381">
        <v>11341463</v>
      </c>
      <c r="E18" s="381">
        <v>5967778</v>
      </c>
      <c r="F18" s="381">
        <v>0</v>
      </c>
      <c r="G18" s="381">
        <v>7156587</v>
      </c>
      <c r="H18" s="818">
        <v>0</v>
      </c>
      <c r="I18" s="380" t="s">
        <v>847</v>
      </c>
      <c r="J18" s="221">
        <v>-238594</v>
      </c>
      <c r="K18" s="381">
        <v>2468894</v>
      </c>
      <c r="L18" s="221">
        <v>-2387638</v>
      </c>
      <c r="M18" s="221">
        <v>-319850</v>
      </c>
    </row>
    <row r="19" spans="2:13">
      <c r="B19" s="42"/>
      <c r="C19" s="42"/>
      <c r="D19" s="42"/>
      <c r="E19" s="42"/>
      <c r="F19" s="42"/>
      <c r="G19" s="42"/>
      <c r="H19" s="49"/>
    </row>
    <row r="20" spans="2:13" ht="12" hidden="1" customHeight="1">
      <c r="B20" s="42"/>
      <c r="C20" s="42"/>
      <c r="D20" s="42"/>
      <c r="E20" s="42"/>
      <c r="F20" s="42"/>
      <c r="G20" s="42"/>
      <c r="H20" s="49"/>
      <c r="I20" s="50" t="s">
        <v>847</v>
      </c>
      <c r="J20" s="51">
        <v>-994535</v>
      </c>
      <c r="K20" s="51">
        <v>339931</v>
      </c>
      <c r="L20" s="51">
        <v>-1341031</v>
      </c>
      <c r="M20" s="51">
        <v>6565</v>
      </c>
    </row>
    <row r="21" spans="2:13" ht="12" hidden="1" customHeight="1">
      <c r="B21" s="42"/>
      <c r="C21" s="42"/>
      <c r="D21" s="42"/>
      <c r="E21" s="42"/>
      <c r="F21" s="42"/>
      <c r="G21" s="42"/>
      <c r="H21" s="49"/>
      <c r="I21" s="50"/>
      <c r="J21" s="51"/>
      <c r="K21" s="51"/>
      <c r="L21" s="51"/>
      <c r="M21" s="51"/>
    </row>
    <row r="22" spans="2:13" ht="12" hidden="1" customHeight="1">
      <c r="B22" s="42"/>
      <c r="C22" s="42"/>
      <c r="D22" s="42"/>
      <c r="E22" s="42"/>
      <c r="F22" s="42"/>
      <c r="G22" s="42"/>
      <c r="H22" s="49"/>
      <c r="I22" s="42"/>
      <c r="J22" s="42"/>
      <c r="K22" s="42"/>
      <c r="L22" s="42"/>
      <c r="M22" s="42"/>
    </row>
    <row r="23" spans="2:13" ht="12" hidden="1" customHeight="1">
      <c r="B23" s="42"/>
      <c r="C23" s="42"/>
      <c r="D23" s="42"/>
      <c r="E23" s="42"/>
      <c r="F23" s="42"/>
      <c r="G23" s="42"/>
      <c r="H23" s="49"/>
      <c r="I23" s="42"/>
      <c r="J23" s="42"/>
      <c r="K23" s="42"/>
      <c r="L23" s="42"/>
      <c r="M23" s="44"/>
    </row>
    <row r="24" spans="2:13">
      <c r="B24" s="42"/>
      <c r="C24" s="42"/>
      <c r="D24" s="42"/>
      <c r="E24" s="42"/>
      <c r="F24" s="42"/>
      <c r="G24" s="42"/>
      <c r="H24" s="49"/>
      <c r="I24" s="42"/>
      <c r="J24" s="42"/>
      <c r="K24" s="42"/>
      <c r="L24" s="42"/>
      <c r="M24" s="44"/>
    </row>
    <row r="25" spans="2:13" ht="36">
      <c r="B25" s="1186" t="s">
        <v>719</v>
      </c>
      <c r="C25" s="1187" t="s">
        <v>248</v>
      </c>
      <c r="D25" s="1187" t="s">
        <v>251</v>
      </c>
      <c r="E25" s="42"/>
      <c r="F25" s="42"/>
      <c r="G25" s="43"/>
      <c r="H25" s="42"/>
      <c r="I25" s="42"/>
      <c r="J25" s="42"/>
      <c r="K25" s="42"/>
      <c r="L25" s="42"/>
      <c r="M25" s="44"/>
    </row>
    <row r="26" spans="2:13">
      <c r="B26" s="1188" t="s">
        <v>354</v>
      </c>
      <c r="C26" s="1189" t="s">
        <v>362</v>
      </c>
      <c r="D26" s="1189" t="s">
        <v>362</v>
      </c>
      <c r="E26" s="42"/>
      <c r="F26" s="42"/>
      <c r="G26" s="43"/>
      <c r="H26" s="42"/>
      <c r="I26" s="42"/>
      <c r="J26" s="42"/>
      <c r="K26" s="42"/>
      <c r="L26" s="42"/>
      <c r="M26" s="44"/>
    </row>
    <row r="27" spans="2:13" ht="14.4">
      <c r="B27" s="482" t="s">
        <v>720</v>
      </c>
      <c r="C27" s="351" t="s">
        <v>721</v>
      </c>
      <c r="D27" s="351" t="s">
        <v>721</v>
      </c>
      <c r="E27" s="42"/>
      <c r="F27" s="639"/>
      <c r="G27" s="912"/>
      <c r="H27" s="42"/>
      <c r="I27"/>
      <c r="J27" s="42"/>
      <c r="K27" s="42"/>
      <c r="L27" s="42"/>
      <c r="M27" s="44"/>
    </row>
    <row r="28" spans="2:13">
      <c r="B28" s="482" t="s">
        <v>722</v>
      </c>
      <c r="C28" s="351">
        <v>0.99990029999999996</v>
      </c>
      <c r="D28" s="351">
        <v>1</v>
      </c>
      <c r="E28" s="42"/>
      <c r="F28" s="42"/>
      <c r="G28" s="43"/>
      <c r="H28" s="42"/>
      <c r="I28" s="42"/>
      <c r="J28" s="42"/>
      <c r="K28" s="42"/>
      <c r="L28" s="42"/>
      <c r="M28" s="44"/>
    </row>
    <row r="29" spans="2:13">
      <c r="B29" s="483" t="s">
        <v>723</v>
      </c>
      <c r="C29" s="352">
        <v>0.99990029999999996</v>
      </c>
      <c r="D29" s="352">
        <v>1</v>
      </c>
      <c r="E29" s="42"/>
      <c r="F29" s="42"/>
      <c r="G29" s="43"/>
      <c r="H29" s="42"/>
      <c r="I29" s="42"/>
      <c r="J29" s="42"/>
      <c r="K29" s="42"/>
      <c r="L29" s="42"/>
      <c r="M29" s="44"/>
    </row>
    <row r="30" spans="2:13">
      <c r="B30" s="1190" t="s">
        <v>863</v>
      </c>
      <c r="C30" s="1191"/>
      <c r="D30" s="1192"/>
      <c r="E30" s="42"/>
      <c r="F30" s="42"/>
      <c r="G30" s="43"/>
      <c r="H30" s="42"/>
      <c r="I30" s="42"/>
      <c r="J30" s="42"/>
      <c r="K30" s="42"/>
      <c r="L30" s="42"/>
      <c r="M30" s="44"/>
    </row>
    <row r="31" spans="2:13">
      <c r="B31" s="1188" t="s">
        <v>724</v>
      </c>
      <c r="C31" s="1193">
        <v>9.3044503205316223E-2</v>
      </c>
      <c r="D31" s="1193">
        <v>2.5895170712870355E-2</v>
      </c>
      <c r="E31" s="42"/>
      <c r="F31" s="42"/>
      <c r="G31" s="43"/>
      <c r="H31" s="42"/>
      <c r="I31" s="42"/>
      <c r="J31" s="42"/>
      <c r="K31" s="42"/>
      <c r="L31" s="42"/>
      <c r="M31" s="44"/>
    </row>
    <row r="32" spans="2:13">
      <c r="B32" s="482" t="s">
        <v>342</v>
      </c>
      <c r="C32" s="353">
        <v>0.16727423304202055</v>
      </c>
      <c r="D32" s="353">
        <v>4.9951377061522209E-2</v>
      </c>
      <c r="E32" s="42"/>
      <c r="F32" s="42"/>
      <c r="G32" s="43"/>
      <c r="H32" s="42"/>
      <c r="I32" s="42"/>
      <c r="J32" s="42"/>
      <c r="K32" s="42"/>
      <c r="L32" s="42"/>
      <c r="M32" s="42"/>
    </row>
    <row r="33" spans="2:4">
      <c r="B33" s="483" t="s">
        <v>725</v>
      </c>
      <c r="C33" s="484">
        <v>0.11275251087466029</v>
      </c>
      <c r="D33" s="484">
        <v>3.0883608503784934E-2</v>
      </c>
    </row>
    <row r="34" spans="2:4"/>
  </sheetData>
  <mergeCells count="1">
    <mergeCell ref="B30:D30"/>
  </mergeCells>
  <pageMargins left="0.7" right="0.7" top="0.75" bottom="0.75" header="0.3" footer="0.3"/>
  <pageSetup orientation="portrait" horizontalDpi="4294967293"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63">
    <tabColor theme="9" tint="-0.249977111117893"/>
  </sheetPr>
  <dimension ref="A1:E38"/>
  <sheetViews>
    <sheetView showGridLines="0" workbookViewId="0"/>
  </sheetViews>
  <sheetFormatPr baseColWidth="10" defaultColWidth="0" defaultRowHeight="14.4" zeroHeight="1"/>
  <cols>
    <col min="1" max="1" width="11.44140625" style="19" customWidth="1" collapsed="1"/>
    <col min="2" max="2" width="37.5546875" style="19" bestFit="1" customWidth="1" collapsed="1"/>
    <col min="3" max="3" width="22.33203125" style="19" customWidth="1" collapsed="1"/>
    <col min="4" max="4" width="19" style="19" customWidth="1" collapsed="1"/>
    <col min="5" max="5" width="11.44140625" customWidth="1"/>
    <col min="6" max="16384" width="11.44140625" hidden="1"/>
  </cols>
  <sheetData>
    <row r="1" spans="1:4">
      <c r="A1" s="88" t="s">
        <v>799</v>
      </c>
    </row>
    <row r="2" spans="1:4" ht="15" thickBot="1"/>
    <row r="3" spans="1:4">
      <c r="B3" s="1030" t="s">
        <v>800</v>
      </c>
      <c r="C3" s="1031">
        <v>45657</v>
      </c>
      <c r="D3" s="1032"/>
    </row>
    <row r="4" spans="1:4">
      <c r="B4" s="1030"/>
      <c r="C4" s="1033" t="s">
        <v>88</v>
      </c>
      <c r="D4" s="1033"/>
    </row>
    <row r="5" spans="1:4" ht="24">
      <c r="B5" s="1030"/>
      <c r="C5" s="488" t="s">
        <v>834</v>
      </c>
      <c r="D5" s="487" t="s">
        <v>801</v>
      </c>
    </row>
    <row r="6" spans="1:4">
      <c r="A6" s="489" t="s">
        <v>25</v>
      </c>
      <c r="B6" s="499" t="s">
        <v>802</v>
      </c>
      <c r="C6" s="500">
        <v>351513489</v>
      </c>
      <c r="D6" s="500">
        <v>351513489</v>
      </c>
    </row>
    <row r="7" spans="1:4">
      <c r="A7" s="489" t="s">
        <v>37</v>
      </c>
      <c r="B7" s="502" t="s">
        <v>803</v>
      </c>
      <c r="C7" s="490">
        <v>1374530378</v>
      </c>
      <c r="D7" s="490">
        <v>1374530378</v>
      </c>
    </row>
    <row r="8" spans="1:4">
      <c r="A8" s="489"/>
      <c r="B8" s="486" t="s">
        <v>804</v>
      </c>
      <c r="C8" s="491">
        <v>1726043867</v>
      </c>
      <c r="D8" s="491">
        <v>1726043867</v>
      </c>
    </row>
    <row r="9" spans="1:4">
      <c r="A9" s="489" t="s">
        <v>1</v>
      </c>
      <c r="B9" s="499" t="s">
        <v>805</v>
      </c>
      <c r="C9" s="501">
        <v>0</v>
      </c>
      <c r="D9" s="501">
        <v>-108758431</v>
      </c>
    </row>
    <row r="10" spans="1:4">
      <c r="A10" s="489"/>
      <c r="B10" s="502" t="s">
        <v>806</v>
      </c>
      <c r="C10" s="490">
        <v>1364304</v>
      </c>
      <c r="D10" s="503">
        <v>1364304</v>
      </c>
    </row>
    <row r="11" spans="1:4">
      <c r="A11" s="489"/>
      <c r="B11" s="486" t="s">
        <v>807</v>
      </c>
      <c r="C11" s="491">
        <v>1727408171</v>
      </c>
      <c r="D11" s="491">
        <v>1618649740</v>
      </c>
    </row>
    <row r="12" spans="1:4">
      <c r="A12" s="489" t="s">
        <v>0</v>
      </c>
      <c r="B12" s="505" t="s">
        <v>263</v>
      </c>
      <c r="C12" s="509">
        <v>3018159335</v>
      </c>
      <c r="D12" s="506">
        <v>3018159335</v>
      </c>
    </row>
    <row r="13" spans="1:4">
      <c r="B13" s="505" t="s">
        <v>264</v>
      </c>
      <c r="C13" s="506">
        <v>-351513489</v>
      </c>
      <c r="D13" s="506">
        <v>-351513489</v>
      </c>
    </row>
    <row r="14" spans="1:4">
      <c r="B14" s="502" t="s">
        <v>265</v>
      </c>
      <c r="C14" s="503">
        <v>-1374530378</v>
      </c>
      <c r="D14" s="506">
        <v>-1374530378</v>
      </c>
    </row>
    <row r="15" spans="1:4">
      <c r="B15" s="486" t="s">
        <v>808</v>
      </c>
      <c r="C15" s="491">
        <v>1292115468</v>
      </c>
      <c r="D15" s="491">
        <v>1292115468</v>
      </c>
    </row>
    <row r="16" spans="1:4"/>
    <row r="17" spans="1:4">
      <c r="B17" s="486" t="s">
        <v>809</v>
      </c>
      <c r="C17" s="498">
        <v>1.3368837489994354</v>
      </c>
      <c r="D17" s="498">
        <v>1.2527129193069919</v>
      </c>
    </row>
    <row r="18" spans="1:4"/>
    <row r="19" spans="1:4"/>
    <row r="20" spans="1:4">
      <c r="A20" s="88" t="s">
        <v>810</v>
      </c>
    </row>
    <row r="21" spans="1:4"/>
    <row r="22" spans="1:4">
      <c r="B22" s="1034" t="s">
        <v>800</v>
      </c>
      <c r="C22" s="1037">
        <v>45657</v>
      </c>
      <c r="D22" s="1038"/>
    </row>
    <row r="23" spans="1:4">
      <c r="B23" s="1035"/>
      <c r="C23" s="1039" t="s">
        <v>88</v>
      </c>
      <c r="D23" s="1040"/>
    </row>
    <row r="24" spans="1:4" ht="24">
      <c r="B24" s="1036"/>
      <c r="C24" s="510" t="s">
        <v>853</v>
      </c>
      <c r="D24" s="511" t="s">
        <v>854</v>
      </c>
    </row>
    <row r="25" spans="1:4">
      <c r="B25" s="499" t="s">
        <v>802</v>
      </c>
      <c r="C25" s="504">
        <v>351513489</v>
      </c>
      <c r="D25" s="504">
        <v>351513489</v>
      </c>
    </row>
    <row r="26" spans="1:4">
      <c r="B26" s="502" t="s">
        <v>803</v>
      </c>
      <c r="C26" s="830">
        <v>1374530378</v>
      </c>
      <c r="D26" s="830">
        <v>1374530378</v>
      </c>
    </row>
    <row r="27" spans="1:4">
      <c r="B27" s="486" t="s">
        <v>804</v>
      </c>
      <c r="C27" s="491">
        <v>1726043867</v>
      </c>
      <c r="D27" s="491">
        <v>1726043867</v>
      </c>
    </row>
    <row r="28" spans="1:4">
      <c r="B28" s="499" t="s">
        <v>805</v>
      </c>
      <c r="C28" s="501">
        <v>-108758431</v>
      </c>
      <c r="D28" s="501">
        <v>-108758431</v>
      </c>
    </row>
    <row r="29" spans="1:4">
      <c r="B29" s="502" t="s">
        <v>806</v>
      </c>
      <c r="C29" s="503">
        <v>1364304</v>
      </c>
      <c r="D29" s="503">
        <v>0</v>
      </c>
    </row>
    <row r="30" spans="1:4">
      <c r="B30" s="486" t="s">
        <v>807</v>
      </c>
      <c r="C30" s="491">
        <v>1618649740</v>
      </c>
      <c r="D30" s="491">
        <v>1617285436</v>
      </c>
    </row>
    <row r="31" spans="1:4">
      <c r="B31" s="508"/>
      <c r="C31" s="501"/>
      <c r="D31" s="501"/>
    </row>
    <row r="32" spans="1:4">
      <c r="B32" s="505" t="s">
        <v>263</v>
      </c>
      <c r="C32" s="506">
        <v>3018159335</v>
      </c>
      <c r="D32" s="506">
        <v>3018159335</v>
      </c>
    </row>
    <row r="33" spans="2:4">
      <c r="B33" s="505" t="s">
        <v>264</v>
      </c>
      <c r="C33" s="506">
        <v>-351513489</v>
      </c>
      <c r="D33" s="506">
        <v>-351513489</v>
      </c>
    </row>
    <row r="34" spans="2:4">
      <c r="B34" s="502" t="s">
        <v>265</v>
      </c>
      <c r="C34" s="506">
        <v>-1374530378</v>
      </c>
      <c r="D34" s="503">
        <v>-1374530378</v>
      </c>
    </row>
    <row r="35" spans="2:4">
      <c r="B35" s="486" t="s">
        <v>808</v>
      </c>
      <c r="C35" s="491">
        <v>1292115468</v>
      </c>
      <c r="D35" s="491">
        <v>1292115468</v>
      </c>
    </row>
    <row r="36" spans="2:4">
      <c r="B36" s="497"/>
      <c r="C36" s="492"/>
      <c r="D36" s="492"/>
    </row>
    <row r="37" spans="2:4">
      <c r="B37" s="486" t="s">
        <v>809</v>
      </c>
      <c r="C37" s="498">
        <v>1.2527129193069919</v>
      </c>
      <c r="D37" s="498">
        <v>1.2516570508232627</v>
      </c>
    </row>
    <row r="38" spans="2:4"/>
  </sheetData>
  <mergeCells count="6">
    <mergeCell ref="B3:B5"/>
    <mergeCell ref="C3:D3"/>
    <mergeCell ref="C4:D4"/>
    <mergeCell ref="B22:B24"/>
    <mergeCell ref="C22:D22"/>
    <mergeCell ref="C23:D23"/>
  </mergeCells>
  <pageMargins left="0.7" right="0.7" top="0.75" bottom="0.75" header="0.3" footer="0.3"/>
  <pageSetup orientation="portrait" horizontalDpi="4294967293"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64">
    <tabColor theme="9" tint="-0.249977111117893"/>
  </sheetPr>
  <dimension ref="A1:D40"/>
  <sheetViews>
    <sheetView showGridLines="0" workbookViewId="0"/>
  </sheetViews>
  <sheetFormatPr baseColWidth="10" defaultColWidth="0" defaultRowHeight="14.4" zeroHeight="1" outlineLevelRow="1"/>
  <cols>
    <col min="1" max="1" width="11.44140625" style="124" customWidth="1"/>
    <col min="2" max="2" width="41.44140625" style="124" bestFit="1" customWidth="1"/>
    <col min="3" max="3" width="21.44140625" style="124" customWidth="1"/>
    <col min="4" max="4" width="11.44140625" customWidth="1"/>
    <col min="5" max="16384" width="11.44140625" hidden="1"/>
  </cols>
  <sheetData>
    <row r="1" spans="1:3">
      <c r="A1" s="493" t="s">
        <v>811</v>
      </c>
    </row>
    <row r="2" spans="1:3"/>
    <row r="3" spans="1:3">
      <c r="B3" s="1041" t="s">
        <v>800</v>
      </c>
      <c r="C3" s="472">
        <v>45657</v>
      </c>
    </row>
    <row r="4" spans="1:3">
      <c r="B4" s="1041"/>
      <c r="C4" s="512" t="s">
        <v>88</v>
      </c>
    </row>
    <row r="5" spans="1:3">
      <c r="A5" s="494" t="s">
        <v>25</v>
      </c>
      <c r="B5" s="518" t="s">
        <v>802</v>
      </c>
      <c r="C5" s="519">
        <v>85373718</v>
      </c>
    </row>
    <row r="6" spans="1:3">
      <c r="A6" s="494" t="s">
        <v>37</v>
      </c>
      <c r="B6" s="520" t="s">
        <v>803</v>
      </c>
      <c r="C6" s="521">
        <v>120441518</v>
      </c>
    </row>
    <row r="7" spans="1:3">
      <c r="A7" s="494"/>
      <c r="B7" s="514" t="s">
        <v>804</v>
      </c>
      <c r="C7" s="515">
        <v>205815236</v>
      </c>
    </row>
    <row r="8" spans="1:3">
      <c r="A8" s="494" t="s">
        <v>1</v>
      </c>
      <c r="B8" s="513" t="s">
        <v>805</v>
      </c>
      <c r="C8" s="507">
        <v>-2207071</v>
      </c>
    </row>
    <row r="9" spans="1:3">
      <c r="A9" s="494"/>
      <c r="B9" s="514" t="s">
        <v>807</v>
      </c>
      <c r="C9" s="515">
        <v>203608165</v>
      </c>
    </row>
    <row r="10" spans="1:3">
      <c r="A10" s="494" t="s">
        <v>0</v>
      </c>
      <c r="B10" s="522" t="s">
        <v>263</v>
      </c>
      <c r="C10" s="523">
        <v>685270054</v>
      </c>
    </row>
    <row r="11" spans="1:3">
      <c r="A11" s="494"/>
      <c r="B11" s="522" t="s">
        <v>264</v>
      </c>
      <c r="C11" s="523">
        <v>-85373718</v>
      </c>
    </row>
    <row r="12" spans="1:3">
      <c r="A12" s="494"/>
      <c r="B12" s="520" t="s">
        <v>265</v>
      </c>
      <c r="C12" s="521">
        <v>-120441518</v>
      </c>
    </row>
    <row r="13" spans="1:3">
      <c r="A13" s="494"/>
      <c r="B13" s="514" t="s">
        <v>808</v>
      </c>
      <c r="C13" s="515">
        <v>479454818</v>
      </c>
    </row>
    <row r="14" spans="1:3">
      <c r="A14" s="495"/>
      <c r="B14" s="516"/>
      <c r="C14" s="507"/>
    </row>
    <row r="15" spans="1:3">
      <c r="B15" s="514" t="s">
        <v>809</v>
      </c>
      <c r="C15" s="517">
        <v>0.42466601096915041</v>
      </c>
    </row>
    <row r="16" spans="1:3"/>
    <row r="17" spans="1:3"/>
    <row r="18" spans="1:3">
      <c r="A18" s="493" t="s">
        <v>812</v>
      </c>
    </row>
    <row r="19" spans="1:3">
      <c r="A19" s="493"/>
    </row>
    <row r="20" spans="1:3">
      <c r="A20" s="493"/>
    </row>
    <row r="21" spans="1:3">
      <c r="A21" s="493"/>
      <c r="B21" s="1041" t="s">
        <v>813</v>
      </c>
      <c r="C21" s="472">
        <v>45657</v>
      </c>
    </row>
    <row r="22" spans="1:3">
      <c r="A22" s="493"/>
      <c r="B22" s="1041"/>
      <c r="C22" s="512" t="s">
        <v>88</v>
      </c>
    </row>
    <row r="23" spans="1:3" ht="14.4" hidden="1" customHeight="1" outlineLevel="1">
      <c r="A23" s="494" t="s">
        <v>814</v>
      </c>
      <c r="B23" s="513" t="s">
        <v>815</v>
      </c>
      <c r="C23" s="507">
        <v>94426790</v>
      </c>
    </row>
    <row r="24" spans="1:3" ht="14.4" hidden="1" customHeight="1" outlineLevel="1">
      <c r="A24" s="494" t="s">
        <v>816</v>
      </c>
      <c r="B24" s="513" t="s">
        <v>817</v>
      </c>
      <c r="C24" s="507">
        <v>-10172235</v>
      </c>
    </row>
    <row r="25" spans="1:3" ht="14.4" hidden="1" customHeight="1" outlineLevel="1">
      <c r="A25" s="494" t="s">
        <v>818</v>
      </c>
      <c r="B25" s="513" t="s">
        <v>819</v>
      </c>
      <c r="C25" s="507">
        <v>-5573955</v>
      </c>
    </row>
    <row r="26" spans="1:3" ht="14.4" hidden="1" customHeight="1" outlineLevel="1">
      <c r="A26" s="494" t="s">
        <v>820</v>
      </c>
      <c r="B26" s="513" t="s">
        <v>821</v>
      </c>
      <c r="C26" s="507">
        <v>-37869085</v>
      </c>
    </row>
    <row r="27" spans="1:3" ht="14.4" hidden="1" customHeight="1" outlineLevel="1">
      <c r="A27" s="494" t="s">
        <v>66</v>
      </c>
      <c r="B27" s="513" t="s">
        <v>67</v>
      </c>
      <c r="C27" s="507">
        <v>-11036691</v>
      </c>
    </row>
    <row r="28" spans="1:3" ht="14.4" hidden="1" customHeight="1" outlineLevel="1">
      <c r="A28" s="494" t="s">
        <v>77</v>
      </c>
      <c r="B28" s="513" t="s">
        <v>78</v>
      </c>
      <c r="C28" s="507">
        <v>187063</v>
      </c>
    </row>
    <row r="29" spans="1:3" ht="14.4" hidden="1" customHeight="1" outlineLevel="1">
      <c r="A29" s="494" t="s">
        <v>70</v>
      </c>
      <c r="B29" s="513" t="s">
        <v>71</v>
      </c>
      <c r="C29" s="507">
        <v>-1738151</v>
      </c>
    </row>
    <row r="30" spans="1:3" collapsed="1">
      <c r="A30" s="494"/>
      <c r="B30" s="518" t="s">
        <v>822</v>
      </c>
      <c r="C30" s="519">
        <v>28223736</v>
      </c>
    </row>
    <row r="31" spans="1:3">
      <c r="A31" s="494" t="s">
        <v>66</v>
      </c>
      <c r="B31" s="520" t="s">
        <v>67</v>
      </c>
      <c r="C31" s="521">
        <v>11036691</v>
      </c>
    </row>
    <row r="32" spans="1:3">
      <c r="A32" s="494" t="s">
        <v>823</v>
      </c>
      <c r="B32" s="496" t="s">
        <v>823</v>
      </c>
      <c r="C32" s="515">
        <v>39260427</v>
      </c>
    </row>
    <row r="33" spans="1:3">
      <c r="A33" s="494" t="s">
        <v>73</v>
      </c>
      <c r="B33" s="518" t="s">
        <v>74</v>
      </c>
      <c r="C33" s="519">
        <v>682107</v>
      </c>
    </row>
    <row r="34" spans="1:3">
      <c r="A34" s="494" t="s">
        <v>75</v>
      </c>
      <c r="B34" s="520" t="s">
        <v>76</v>
      </c>
      <c r="C34" s="521">
        <v>-3927809</v>
      </c>
    </row>
    <row r="35" spans="1:3">
      <c r="A35" s="494"/>
      <c r="B35" s="496" t="s">
        <v>824</v>
      </c>
      <c r="C35" s="515">
        <v>-3245702</v>
      </c>
    </row>
    <row r="36" spans="1:3">
      <c r="B36" s="524"/>
      <c r="C36" s="507"/>
    </row>
    <row r="37" spans="1:3">
      <c r="B37" s="496" t="s">
        <v>825</v>
      </c>
      <c r="C37" s="517">
        <v>12.096128048724129</v>
      </c>
    </row>
    <row r="38" spans="1:3"/>
    <row r="39" spans="1:3">
      <c r="B39" s="124" t="s">
        <v>826</v>
      </c>
    </row>
    <row r="40" spans="1:3"/>
  </sheetData>
  <mergeCells count="2">
    <mergeCell ref="B3:B4"/>
    <mergeCell ref="B21:B2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65">
    <tabColor rgb="FFFFFF00"/>
  </sheetPr>
  <dimension ref="B1:U130"/>
  <sheetViews>
    <sheetView showGridLines="0" topLeftCell="A106" zoomScale="80" zoomScaleNormal="80" workbookViewId="0">
      <selection activeCell="F119" sqref="F119"/>
    </sheetView>
  </sheetViews>
  <sheetFormatPr baseColWidth="10" defaultColWidth="11.44140625" defaultRowHeight="14.4"/>
  <cols>
    <col min="3" max="3" width="49.5546875" bestFit="1" customWidth="1"/>
    <col min="6" max="6" width="45.44140625" customWidth="1"/>
    <col min="7" max="8" width="11.44140625" customWidth="1"/>
    <col min="9" max="9" width="11.44140625" style="807" customWidth="1"/>
    <col min="10" max="14" width="11.44140625" customWidth="1"/>
  </cols>
  <sheetData>
    <row r="1" spans="2:21" ht="17.399999999999999">
      <c r="B1" s="1047" t="s">
        <v>726</v>
      </c>
      <c r="C1" s="1047"/>
      <c r="D1" s="1047"/>
      <c r="E1" s="1047"/>
      <c r="F1" s="1047"/>
      <c r="G1" s="141"/>
      <c r="H1" s="141"/>
      <c r="I1" s="796"/>
      <c r="J1" s="141"/>
      <c r="K1" s="141"/>
      <c r="L1" s="141"/>
      <c r="M1" s="141"/>
      <c r="N1" s="141"/>
      <c r="O1" s="141"/>
      <c r="P1" s="141"/>
      <c r="Q1" s="141"/>
      <c r="R1" s="141"/>
      <c r="S1" s="141"/>
      <c r="T1" s="141"/>
      <c r="U1" s="141"/>
    </row>
    <row r="2" spans="2:21">
      <c r="B2" s="142"/>
      <c r="C2" s="143"/>
      <c r="D2" s="143"/>
      <c r="E2" s="143"/>
      <c r="F2" s="143"/>
      <c r="G2" s="141"/>
      <c r="H2" s="141"/>
      <c r="I2" s="796"/>
      <c r="J2" s="141"/>
      <c r="K2" s="141"/>
      <c r="L2" s="141"/>
      <c r="M2" s="141"/>
      <c r="N2" s="141"/>
      <c r="O2" s="141"/>
      <c r="P2" s="141"/>
      <c r="Q2" s="141"/>
      <c r="R2" s="141"/>
      <c r="S2" s="141"/>
      <c r="T2" s="141"/>
      <c r="U2" s="141"/>
    </row>
    <row r="3" spans="2:21" ht="15.6">
      <c r="B3" s="1048" t="s">
        <v>727</v>
      </c>
      <c r="C3" s="1048"/>
      <c r="D3" s="1048"/>
      <c r="E3" s="1048"/>
      <c r="F3" s="1048"/>
      <c r="G3" s="141"/>
      <c r="H3" s="141"/>
      <c r="I3" s="796"/>
      <c r="J3" s="141"/>
      <c r="K3" s="141"/>
      <c r="L3" s="141"/>
      <c r="M3" s="141"/>
      <c r="N3" s="141"/>
      <c r="O3" s="141"/>
      <c r="P3" s="141"/>
      <c r="Q3" s="141"/>
      <c r="R3" s="141"/>
      <c r="S3" s="141"/>
      <c r="T3" s="141"/>
      <c r="U3" s="141"/>
    </row>
    <row r="4" spans="2:21" ht="15.6">
      <c r="B4" s="1048" t="s">
        <v>728</v>
      </c>
      <c r="C4" s="1048"/>
      <c r="D4" s="1048"/>
      <c r="E4" s="1048"/>
      <c r="F4" s="1048"/>
      <c r="G4" s="141"/>
      <c r="H4" s="141"/>
      <c r="I4" s="796"/>
      <c r="J4" s="141"/>
      <c r="K4" s="141"/>
      <c r="L4" s="141"/>
      <c r="M4" s="141"/>
      <c r="N4" s="141"/>
      <c r="O4" s="141"/>
      <c r="P4" s="141"/>
      <c r="Q4" s="141"/>
      <c r="R4" s="141"/>
      <c r="S4" s="141"/>
      <c r="T4" s="141"/>
      <c r="U4" s="141"/>
    </row>
    <row r="5" spans="2:21" ht="15" thickBot="1">
      <c r="B5" s="1049" t="s">
        <v>831</v>
      </c>
      <c r="C5" s="1049"/>
      <c r="D5" s="1049"/>
      <c r="E5" s="1049"/>
      <c r="F5" s="1049"/>
      <c r="G5" s="144"/>
      <c r="H5" s="144"/>
      <c r="I5" s="797"/>
      <c r="J5" s="144"/>
      <c r="K5" s="144"/>
      <c r="L5" s="144"/>
      <c r="M5" s="144"/>
      <c r="N5" s="141"/>
      <c r="O5" s="144"/>
      <c r="P5" s="144"/>
      <c r="Q5" s="144"/>
      <c r="R5" s="144"/>
      <c r="S5" s="144"/>
      <c r="T5" s="144"/>
      <c r="U5" s="144"/>
    </row>
    <row r="6" spans="2:21">
      <c r="B6" s="145"/>
      <c r="C6" s="141"/>
      <c r="D6" s="141"/>
      <c r="E6" s="141"/>
      <c r="F6" s="141"/>
      <c r="G6" s="141"/>
      <c r="H6" s="141"/>
      <c r="I6" s="796"/>
      <c r="J6" s="141"/>
      <c r="K6" s="141"/>
      <c r="L6" s="141"/>
      <c r="M6" s="141"/>
      <c r="N6" s="141"/>
      <c r="O6" s="141"/>
      <c r="P6" s="141"/>
      <c r="Q6" s="141"/>
      <c r="R6" s="141"/>
      <c r="S6" s="141"/>
      <c r="T6" s="141"/>
      <c r="U6" s="141"/>
    </row>
    <row r="7" spans="2:21">
      <c r="B7" s="141"/>
      <c r="C7" s="141"/>
      <c r="D7" s="141"/>
      <c r="E7" s="141"/>
      <c r="F7" s="141"/>
      <c r="G7" s="141"/>
      <c r="H7" s="141"/>
      <c r="I7" s="796"/>
      <c r="J7" s="141"/>
      <c r="K7" s="141"/>
      <c r="L7" s="141"/>
      <c r="M7" s="141"/>
      <c r="N7" s="141"/>
      <c r="O7" s="141"/>
      <c r="P7" s="141"/>
      <c r="Q7" s="141"/>
      <c r="R7" s="141"/>
      <c r="S7" s="141"/>
      <c r="T7" s="141"/>
      <c r="U7" s="141"/>
    </row>
    <row r="8" spans="2:21" ht="15" thickBot="1">
      <c r="B8" s="146"/>
      <c r="C8" s="147"/>
      <c r="D8" s="147"/>
      <c r="E8" s="779" t="s">
        <v>729</v>
      </c>
      <c r="F8" s="147"/>
      <c r="G8" s="147"/>
      <c r="H8" s="148">
        <v>45291</v>
      </c>
      <c r="I8" s="1044"/>
      <c r="J8" s="1044"/>
      <c r="K8" s="1044"/>
      <c r="L8" s="1044"/>
      <c r="M8" s="1044"/>
      <c r="N8" s="141"/>
      <c r="O8" s="147"/>
      <c r="P8" s="147"/>
      <c r="Q8" s="779" t="s">
        <v>729</v>
      </c>
      <c r="R8" s="148">
        <f>+H8</f>
        <v>45291</v>
      </c>
      <c r="S8" s="147"/>
      <c r="T8" s="780"/>
      <c r="U8" s="147"/>
    </row>
    <row r="9" spans="2:21" ht="15.75" customHeight="1" thickBot="1">
      <c r="B9" s="146"/>
      <c r="C9" s="1045" t="s">
        <v>730</v>
      </c>
      <c r="D9" s="1046" t="s">
        <v>731</v>
      </c>
      <c r="E9" s="1046" t="s">
        <v>732</v>
      </c>
      <c r="F9" s="1046" t="s">
        <v>733</v>
      </c>
      <c r="G9" s="1046" t="s">
        <v>734</v>
      </c>
      <c r="H9" s="1046"/>
      <c r="I9" s="1046"/>
      <c r="J9" s="1046"/>
      <c r="K9" s="1046"/>
      <c r="L9" s="1046"/>
      <c r="M9" s="1046"/>
      <c r="N9" s="141"/>
      <c r="O9" s="640" t="s">
        <v>735</v>
      </c>
      <c r="P9" s="149"/>
      <c r="Q9" s="149"/>
      <c r="R9" s="149"/>
      <c r="S9" s="149"/>
      <c r="T9" s="149"/>
      <c r="U9" s="149"/>
    </row>
    <row r="10" spans="2:21" ht="72" thickBot="1">
      <c r="B10" s="146"/>
      <c r="C10" s="1045"/>
      <c r="D10" s="1046"/>
      <c r="E10" s="1046"/>
      <c r="F10" s="1046"/>
      <c r="G10" s="149" t="s">
        <v>736</v>
      </c>
      <c r="H10" s="149" t="s">
        <v>737</v>
      </c>
      <c r="I10" s="798" t="s">
        <v>738</v>
      </c>
      <c r="J10" s="149" t="s">
        <v>739</v>
      </c>
      <c r="K10" s="149" t="s">
        <v>740</v>
      </c>
      <c r="L10" s="149" t="s">
        <v>741</v>
      </c>
      <c r="M10" s="149" t="s">
        <v>742</v>
      </c>
      <c r="N10" s="141"/>
      <c r="O10" s="149" t="s">
        <v>743</v>
      </c>
      <c r="P10" s="149" t="s">
        <v>289</v>
      </c>
      <c r="Q10" s="149" t="s">
        <v>744</v>
      </c>
      <c r="R10" s="149" t="s">
        <v>745</v>
      </c>
      <c r="S10" s="149" t="s">
        <v>746</v>
      </c>
      <c r="T10" s="149" t="s">
        <v>747</v>
      </c>
      <c r="U10" s="149" t="s">
        <v>748</v>
      </c>
    </row>
    <row r="11" spans="2:21">
      <c r="B11" s="150"/>
      <c r="C11" s="1042" t="s">
        <v>749</v>
      </c>
      <c r="D11" s="1042"/>
      <c r="E11" s="1042"/>
      <c r="F11" s="1042"/>
      <c r="G11" s="1042"/>
      <c r="H11" s="1042"/>
      <c r="I11" s="1042"/>
      <c r="J11" s="1042"/>
      <c r="K11" s="1042"/>
      <c r="L11" s="1042"/>
      <c r="M11" s="1042"/>
      <c r="N11" s="141"/>
      <c r="O11" s="141"/>
      <c r="P11" s="141"/>
      <c r="Q11" s="141"/>
      <c r="R11" s="141"/>
      <c r="S11" s="141"/>
      <c r="T11" s="141"/>
      <c r="U11" s="141"/>
    </row>
    <row r="12" spans="2:21">
      <c r="B12" s="150">
        <v>1</v>
      </c>
      <c r="C12" s="788" t="s">
        <v>750</v>
      </c>
      <c r="D12" s="789" t="s">
        <v>337</v>
      </c>
      <c r="E12" s="789" t="s">
        <v>751</v>
      </c>
      <c r="F12" s="790" t="s">
        <v>177</v>
      </c>
      <c r="G12" s="153"/>
      <c r="H12" s="153"/>
      <c r="I12" s="799">
        <v>0</v>
      </c>
      <c r="J12" s="153"/>
      <c r="K12" s="153"/>
      <c r="L12" s="153"/>
      <c r="M12" s="791" t="e">
        <f>+#REF!</f>
        <v>#REF!</v>
      </c>
      <c r="N12" s="141"/>
      <c r="O12" s="154"/>
      <c r="P12" s="154"/>
      <c r="Q12" s="154"/>
      <c r="R12" s="154"/>
      <c r="S12" s="154"/>
      <c r="T12" s="154"/>
      <c r="U12" s="154"/>
    </row>
    <row r="13" spans="2:21">
      <c r="B13" s="150">
        <v>2</v>
      </c>
      <c r="C13" s="569"/>
      <c r="D13" s="151"/>
      <c r="E13" s="151"/>
      <c r="F13" s="155"/>
      <c r="G13" s="156"/>
      <c r="H13" s="156"/>
      <c r="I13" s="800"/>
      <c r="J13" s="156"/>
      <c r="K13" s="156"/>
      <c r="L13" s="156"/>
      <c r="M13" s="156"/>
      <c r="N13" s="141"/>
      <c r="O13" s="156"/>
      <c r="P13" s="156"/>
      <c r="Q13" s="156"/>
      <c r="R13" s="156"/>
      <c r="S13" s="156"/>
      <c r="T13" s="156"/>
      <c r="U13" s="156"/>
    </row>
    <row r="14" spans="2:21">
      <c r="B14" s="150"/>
      <c r="C14" s="781" t="s">
        <v>752</v>
      </c>
      <c r="D14" s="782"/>
      <c r="E14" s="782"/>
      <c r="F14" s="783"/>
      <c r="G14" s="784">
        <v>0</v>
      </c>
      <c r="H14" s="629">
        <v>0</v>
      </c>
      <c r="I14" s="801">
        <v>0</v>
      </c>
      <c r="J14" s="629">
        <v>0</v>
      </c>
      <c r="K14" s="629">
        <v>0</v>
      </c>
      <c r="L14" s="629">
        <v>0</v>
      </c>
      <c r="M14" s="629" t="e">
        <f>+M12</f>
        <v>#REF!</v>
      </c>
      <c r="N14" s="141"/>
      <c r="O14" s="629">
        <v>0</v>
      </c>
      <c r="P14" s="629">
        <v>0</v>
      </c>
      <c r="Q14" s="629">
        <v>0</v>
      </c>
      <c r="R14" s="629">
        <v>0</v>
      </c>
      <c r="S14" s="629">
        <v>0</v>
      </c>
      <c r="T14" s="629">
        <v>0</v>
      </c>
      <c r="U14" s="629">
        <v>0</v>
      </c>
    </row>
    <row r="15" spans="2:21" ht="15" thickBot="1">
      <c r="B15" s="150"/>
      <c r="C15" s="141"/>
      <c r="D15" s="141"/>
      <c r="E15" s="141"/>
      <c r="F15" s="141"/>
      <c r="G15" s="141"/>
      <c r="H15" s="141"/>
      <c r="I15" s="796"/>
      <c r="J15" s="141"/>
      <c r="K15" s="141"/>
      <c r="L15" s="141"/>
      <c r="M15" s="141"/>
      <c r="N15" s="141"/>
      <c r="O15" s="141"/>
      <c r="P15" s="141"/>
      <c r="Q15" s="141"/>
      <c r="R15" s="141"/>
      <c r="S15" s="141"/>
      <c r="T15" s="141"/>
      <c r="U15" s="141"/>
    </row>
    <row r="16" spans="2:21">
      <c r="B16" s="150"/>
      <c r="C16" s="1043" t="s">
        <v>753</v>
      </c>
      <c r="D16" s="1043"/>
      <c r="E16" s="1043"/>
      <c r="F16" s="1043"/>
      <c r="G16" s="1043"/>
      <c r="H16" s="1043"/>
      <c r="I16" s="1043"/>
      <c r="J16" s="1043"/>
      <c r="K16" s="1043"/>
      <c r="L16" s="1043"/>
      <c r="M16" s="1043"/>
      <c r="N16" s="141"/>
      <c r="O16" s="157"/>
      <c r="P16" s="157"/>
      <c r="Q16" s="157"/>
      <c r="R16" s="157"/>
      <c r="S16" s="157"/>
      <c r="T16" s="157"/>
      <c r="U16" s="157"/>
    </row>
    <row r="17" spans="2:20">
      <c r="B17" s="150">
        <v>1</v>
      </c>
      <c r="C17" s="569" t="s">
        <v>754</v>
      </c>
      <c r="D17" s="151" t="s">
        <v>311</v>
      </c>
      <c r="E17" s="151" t="s">
        <v>751</v>
      </c>
      <c r="F17" s="152" t="s">
        <v>314</v>
      </c>
      <c r="G17" s="792" t="e">
        <f>+#REF!</f>
        <v>#REF!</v>
      </c>
      <c r="H17" s="153"/>
      <c r="I17" s="802"/>
      <c r="J17" s="153"/>
      <c r="K17" s="153"/>
      <c r="L17" s="153"/>
      <c r="M17" s="154"/>
      <c r="N17" s="141"/>
      <c r="O17" s="154"/>
      <c r="P17" s="154"/>
      <c r="Q17" s="154">
        <v>0</v>
      </c>
      <c r="R17" s="154"/>
      <c r="S17" s="154"/>
      <c r="T17" s="154">
        <v>0</v>
      </c>
    </row>
    <row r="18" spans="2:20">
      <c r="B18" s="150">
        <v>2</v>
      </c>
      <c r="C18" s="569" t="s">
        <v>307</v>
      </c>
      <c r="D18" s="151" t="s">
        <v>755</v>
      </c>
      <c r="E18" s="151" t="s">
        <v>756</v>
      </c>
      <c r="F18" s="152" t="s">
        <v>757</v>
      </c>
      <c r="G18" s="153"/>
      <c r="H18" s="153"/>
      <c r="I18" s="799" t="e">
        <f>+#REF!</f>
        <v>#REF!</v>
      </c>
      <c r="J18" s="153"/>
      <c r="K18" s="153"/>
      <c r="L18" s="153"/>
      <c r="M18" s="154"/>
      <c r="N18" s="141"/>
      <c r="O18" s="154"/>
      <c r="P18" s="154"/>
      <c r="Q18" s="154">
        <v>0</v>
      </c>
      <c r="R18" s="154"/>
      <c r="S18" s="154"/>
      <c r="T18" s="154"/>
    </row>
    <row r="19" spans="2:20">
      <c r="B19" s="150">
        <v>3</v>
      </c>
      <c r="C19" s="569" t="s">
        <v>754</v>
      </c>
      <c r="D19" s="151" t="s">
        <v>311</v>
      </c>
      <c r="E19" s="151" t="s">
        <v>751</v>
      </c>
      <c r="F19" s="152" t="s">
        <v>758</v>
      </c>
      <c r="G19" s="153"/>
      <c r="H19" s="153"/>
      <c r="I19" s="799"/>
      <c r="J19" s="153"/>
      <c r="K19" s="153"/>
      <c r="L19" s="153"/>
      <c r="M19" s="154"/>
      <c r="N19" s="141"/>
      <c r="O19" s="154"/>
      <c r="P19" s="154"/>
      <c r="Q19" s="154">
        <v>0</v>
      </c>
      <c r="R19" s="154"/>
      <c r="S19" s="154"/>
      <c r="T19" s="154">
        <v>0</v>
      </c>
    </row>
    <row r="20" spans="2:20">
      <c r="B20" s="150">
        <v>4</v>
      </c>
      <c r="C20" s="569" t="s">
        <v>754</v>
      </c>
      <c r="D20" s="151" t="s">
        <v>311</v>
      </c>
      <c r="E20" s="151" t="s">
        <v>751</v>
      </c>
      <c r="F20" s="569" t="s">
        <v>759</v>
      </c>
      <c r="G20" s="153"/>
      <c r="H20" s="153"/>
      <c r="I20" s="799" t="e">
        <f>+#REF!</f>
        <v>#REF!</v>
      </c>
      <c r="J20" s="153"/>
      <c r="K20" s="153"/>
      <c r="L20" s="153"/>
      <c r="M20" s="154"/>
      <c r="N20" s="141"/>
      <c r="O20" s="154"/>
      <c r="P20" s="154"/>
      <c r="Q20" s="154">
        <v>0</v>
      </c>
      <c r="R20" s="154"/>
      <c r="S20" s="154"/>
      <c r="T20" s="154">
        <v>0</v>
      </c>
    </row>
    <row r="21" spans="2:20">
      <c r="B21" s="150">
        <v>5</v>
      </c>
      <c r="C21" s="569" t="s">
        <v>760</v>
      </c>
      <c r="D21" s="151" t="s">
        <v>761</v>
      </c>
      <c r="E21" s="151" t="s">
        <v>751</v>
      </c>
      <c r="F21" s="152" t="s">
        <v>762</v>
      </c>
      <c r="G21" s="153"/>
      <c r="H21" s="153"/>
      <c r="I21" s="799"/>
      <c r="J21" s="153"/>
      <c r="K21" s="153"/>
      <c r="L21" s="153"/>
      <c r="M21" s="154"/>
      <c r="N21" s="141"/>
      <c r="O21" s="154"/>
      <c r="P21" s="154"/>
      <c r="Q21" s="154">
        <v>0</v>
      </c>
      <c r="R21" s="154"/>
      <c r="S21" s="154"/>
      <c r="T21" s="154">
        <v>0</v>
      </c>
    </row>
    <row r="22" spans="2:20">
      <c r="B22" s="150">
        <v>6</v>
      </c>
      <c r="C22" s="569" t="s">
        <v>760</v>
      </c>
      <c r="D22" s="151" t="s">
        <v>761</v>
      </c>
      <c r="E22" s="151" t="s">
        <v>751</v>
      </c>
      <c r="F22" s="152" t="s">
        <v>763</v>
      </c>
      <c r="G22" s="153"/>
      <c r="H22" s="153"/>
      <c r="I22" s="799"/>
      <c r="J22" s="153"/>
      <c r="K22" s="153"/>
      <c r="L22" s="153"/>
      <c r="M22" s="154"/>
      <c r="N22" s="141"/>
      <c r="O22" s="154"/>
      <c r="P22" s="154"/>
      <c r="Q22" s="154">
        <v>0</v>
      </c>
      <c r="R22" s="154"/>
      <c r="S22" s="154"/>
      <c r="T22" s="154">
        <v>0</v>
      </c>
    </row>
    <row r="23" spans="2:20">
      <c r="B23" s="150">
        <v>7</v>
      </c>
      <c r="C23" s="569" t="s">
        <v>304</v>
      </c>
      <c r="D23" s="151" t="s">
        <v>761</v>
      </c>
      <c r="E23" s="151" t="s">
        <v>751</v>
      </c>
      <c r="F23" s="152" t="s">
        <v>764</v>
      </c>
      <c r="G23" s="153"/>
      <c r="H23" s="153"/>
      <c r="I23" s="799"/>
      <c r="J23" s="153"/>
      <c r="K23" s="153"/>
      <c r="L23" s="153"/>
      <c r="M23" s="154"/>
      <c r="N23" s="141"/>
      <c r="O23" s="154"/>
      <c r="P23" s="154"/>
      <c r="Q23" s="154">
        <v>0</v>
      </c>
      <c r="R23" s="154"/>
      <c r="S23" s="154"/>
      <c r="T23" s="154">
        <v>0</v>
      </c>
    </row>
    <row r="24" spans="2:20">
      <c r="B24" s="150">
        <v>8</v>
      </c>
      <c r="C24" s="569" t="s">
        <v>304</v>
      </c>
      <c r="D24" s="151" t="s">
        <v>303</v>
      </c>
      <c r="E24" s="151" t="s">
        <v>751</v>
      </c>
      <c r="F24" s="152" t="s">
        <v>765</v>
      </c>
      <c r="G24" s="153"/>
      <c r="H24" s="153"/>
      <c r="I24" s="799"/>
      <c r="J24" s="153"/>
      <c r="K24" s="153"/>
      <c r="L24" s="153"/>
      <c r="M24" s="154"/>
      <c r="N24" s="141"/>
      <c r="O24" s="154"/>
      <c r="P24" s="154"/>
      <c r="Q24" s="154">
        <v>0</v>
      </c>
      <c r="R24" s="154"/>
      <c r="S24" s="154"/>
      <c r="T24" s="154">
        <v>0</v>
      </c>
    </row>
    <row r="25" spans="2:20">
      <c r="B25" s="150">
        <v>9</v>
      </c>
      <c r="C25" s="569" t="s">
        <v>304</v>
      </c>
      <c r="D25" s="151" t="s">
        <v>303</v>
      </c>
      <c r="E25" s="151" t="s">
        <v>751</v>
      </c>
      <c r="F25" s="152" t="s">
        <v>766</v>
      </c>
      <c r="G25" s="153"/>
      <c r="H25" s="153"/>
      <c r="I25" s="799" t="e">
        <f>+#REF!</f>
        <v>#REF!</v>
      </c>
      <c r="J25" s="153"/>
      <c r="K25" s="153"/>
      <c r="L25" s="153"/>
      <c r="M25" s="154"/>
      <c r="N25" s="141"/>
      <c r="O25" s="154"/>
      <c r="P25" s="154"/>
      <c r="Q25" s="154">
        <v>0</v>
      </c>
      <c r="R25" s="154"/>
      <c r="S25" s="154"/>
      <c r="T25" s="154">
        <v>0</v>
      </c>
    </row>
    <row r="26" spans="2:20">
      <c r="B26" s="150">
        <v>10</v>
      </c>
      <c r="C26" s="569" t="s">
        <v>304</v>
      </c>
      <c r="D26" s="151" t="s">
        <v>303</v>
      </c>
      <c r="E26" s="151" t="s">
        <v>751</v>
      </c>
      <c r="F26" s="152" t="s">
        <v>334</v>
      </c>
      <c r="G26" s="153"/>
      <c r="H26" s="153"/>
      <c r="I26" s="799" t="e">
        <f>+#REF!</f>
        <v>#REF!</v>
      </c>
      <c r="J26" s="153"/>
      <c r="K26" s="153"/>
      <c r="L26" s="153"/>
      <c r="M26" s="154"/>
      <c r="N26" s="141"/>
      <c r="O26" s="154"/>
      <c r="P26" s="154"/>
      <c r="Q26" s="154">
        <v>0</v>
      </c>
      <c r="R26" s="154"/>
      <c r="S26" s="154"/>
      <c r="T26" s="154">
        <v>0</v>
      </c>
    </row>
    <row r="27" spans="2:20">
      <c r="B27" s="150">
        <v>11</v>
      </c>
      <c r="C27" s="569" t="s">
        <v>292</v>
      </c>
      <c r="D27" s="151" t="s">
        <v>326</v>
      </c>
      <c r="E27" s="151" t="s">
        <v>751</v>
      </c>
      <c r="F27" s="152" t="s">
        <v>327</v>
      </c>
      <c r="G27" s="153"/>
      <c r="H27" s="153"/>
      <c r="I27" s="799" t="e">
        <f>+#REF!</f>
        <v>#REF!</v>
      </c>
      <c r="J27" s="153"/>
      <c r="K27" s="153"/>
      <c r="L27" s="153"/>
      <c r="M27" s="154"/>
      <c r="N27" s="141"/>
      <c r="O27" s="154"/>
      <c r="P27" s="154"/>
      <c r="Q27" s="154">
        <v>0</v>
      </c>
      <c r="R27" s="154" t="e">
        <f>+#REF!</f>
        <v>#REF!</v>
      </c>
      <c r="S27" s="154"/>
      <c r="T27" s="154" t="e">
        <f>+R27</f>
        <v>#REF!</v>
      </c>
    </row>
    <row r="28" spans="2:20">
      <c r="B28" s="150">
        <v>12</v>
      </c>
      <c r="C28" s="569" t="s">
        <v>292</v>
      </c>
      <c r="D28" s="151" t="s">
        <v>326</v>
      </c>
      <c r="E28" s="151" t="s">
        <v>751</v>
      </c>
      <c r="F28" s="152" t="s">
        <v>328</v>
      </c>
      <c r="G28" s="153"/>
      <c r="H28" s="153"/>
      <c r="I28" s="799" t="e">
        <f>+#REF!</f>
        <v>#REF!</v>
      </c>
      <c r="J28" s="153"/>
      <c r="K28" s="153"/>
      <c r="L28" s="153"/>
      <c r="M28" s="154"/>
      <c r="N28" s="141"/>
      <c r="O28" s="154"/>
      <c r="P28" s="154"/>
      <c r="Q28" s="154">
        <v>0</v>
      </c>
      <c r="R28" s="154"/>
      <c r="S28" s="154"/>
      <c r="T28" s="154">
        <v>0</v>
      </c>
    </row>
    <row r="29" spans="2:20">
      <c r="B29" s="150">
        <v>13</v>
      </c>
      <c r="C29" s="569" t="s">
        <v>767</v>
      </c>
      <c r="D29" s="151" t="s">
        <v>335</v>
      </c>
      <c r="E29" s="151" t="s">
        <v>751</v>
      </c>
      <c r="F29" s="152" t="s">
        <v>768</v>
      </c>
      <c r="G29" s="153"/>
      <c r="H29" s="153"/>
      <c r="I29" s="799"/>
      <c r="J29" s="153"/>
      <c r="K29" s="153"/>
      <c r="L29" s="153"/>
      <c r="M29" s="154"/>
      <c r="N29" s="141"/>
      <c r="O29" s="154"/>
      <c r="P29" s="154"/>
      <c r="Q29" s="154">
        <v>0</v>
      </c>
      <c r="R29" s="154"/>
      <c r="S29" s="154"/>
      <c r="T29" s="154">
        <v>0</v>
      </c>
    </row>
    <row r="30" spans="2:20">
      <c r="B30" s="150">
        <v>14</v>
      </c>
      <c r="C30" s="569" t="s">
        <v>324</v>
      </c>
      <c r="D30" s="151" t="s">
        <v>323</v>
      </c>
      <c r="E30" s="151" t="s">
        <v>751</v>
      </c>
      <c r="F30" s="152" t="s">
        <v>325</v>
      </c>
      <c r="G30" s="158" t="e">
        <f>+#REF!</f>
        <v>#REF!</v>
      </c>
      <c r="H30" s="153"/>
      <c r="I30" s="799"/>
      <c r="J30" s="153"/>
      <c r="K30" s="153"/>
      <c r="L30" s="153"/>
      <c r="M30" s="154"/>
      <c r="N30" s="141"/>
      <c r="O30" s="154"/>
      <c r="P30" s="154"/>
      <c r="Q30" s="154">
        <v>0</v>
      </c>
      <c r="R30" s="154"/>
      <c r="S30" s="154"/>
      <c r="T30" s="154">
        <v>0</v>
      </c>
    </row>
    <row r="31" spans="2:20">
      <c r="B31" s="150">
        <v>15</v>
      </c>
      <c r="C31" s="569" t="s">
        <v>324</v>
      </c>
      <c r="D31" s="151" t="s">
        <v>323</v>
      </c>
      <c r="E31" s="151" t="s">
        <v>751</v>
      </c>
      <c r="F31" s="152" t="s">
        <v>325</v>
      </c>
      <c r="G31" s="153"/>
      <c r="H31" s="153"/>
      <c r="I31" s="799"/>
      <c r="J31" s="153"/>
      <c r="K31" s="153"/>
      <c r="L31" s="153"/>
      <c r="M31" s="154"/>
      <c r="N31" s="141"/>
      <c r="O31" s="154"/>
      <c r="P31" s="154"/>
      <c r="Q31" s="154">
        <v>0</v>
      </c>
      <c r="R31" s="154"/>
      <c r="S31" s="154"/>
      <c r="T31" s="154">
        <v>0</v>
      </c>
    </row>
    <row r="32" spans="2:20">
      <c r="B32" s="150">
        <v>16</v>
      </c>
      <c r="C32" s="569" t="s">
        <v>324</v>
      </c>
      <c r="D32" s="151" t="s">
        <v>323</v>
      </c>
      <c r="E32" s="151" t="s">
        <v>751</v>
      </c>
      <c r="F32" s="152" t="s">
        <v>325</v>
      </c>
      <c r="G32" s="153"/>
      <c r="H32" s="153"/>
      <c r="I32" s="799"/>
      <c r="J32" s="153"/>
      <c r="K32" s="153"/>
      <c r="L32" s="153"/>
      <c r="M32" s="154"/>
      <c r="N32" s="141"/>
      <c r="O32" s="154"/>
      <c r="P32" s="154"/>
      <c r="Q32" s="154">
        <v>0</v>
      </c>
      <c r="R32" s="154"/>
      <c r="S32" s="154"/>
      <c r="T32" s="154">
        <v>0</v>
      </c>
    </row>
    <row r="33" spans="2:20">
      <c r="B33" s="150">
        <v>17</v>
      </c>
      <c r="C33" s="569" t="s">
        <v>316</v>
      </c>
      <c r="D33" s="151" t="s">
        <v>321</v>
      </c>
      <c r="E33" s="151" t="s">
        <v>751</v>
      </c>
      <c r="F33" s="152" t="s">
        <v>322</v>
      </c>
      <c r="G33" s="158" t="e">
        <f>+#REF!</f>
        <v>#REF!</v>
      </c>
      <c r="H33" s="153"/>
      <c r="I33" s="799"/>
      <c r="J33" s="153"/>
      <c r="K33" s="153"/>
      <c r="L33" s="153"/>
      <c r="M33" s="154"/>
      <c r="N33" s="141"/>
      <c r="O33" s="154"/>
      <c r="P33" s="154"/>
      <c r="Q33" s="154">
        <v>0</v>
      </c>
      <c r="R33" s="154" t="e">
        <f>+#REF!</f>
        <v>#REF!</v>
      </c>
      <c r="S33" s="154"/>
      <c r="T33" s="154" t="e">
        <f>+R33</f>
        <v>#REF!</v>
      </c>
    </row>
    <row r="34" spans="2:20">
      <c r="B34" s="150">
        <v>18</v>
      </c>
      <c r="C34" s="569" t="s">
        <v>316</v>
      </c>
      <c r="D34" s="151" t="s">
        <v>321</v>
      </c>
      <c r="E34" s="151" t="s">
        <v>751</v>
      </c>
      <c r="F34" s="152" t="s">
        <v>769</v>
      </c>
      <c r="G34" s="153"/>
      <c r="H34" s="153"/>
      <c r="I34" s="799"/>
      <c r="J34" s="153"/>
      <c r="K34" s="153"/>
      <c r="L34" s="153"/>
      <c r="M34" s="154"/>
      <c r="N34" s="141"/>
      <c r="O34" s="154"/>
      <c r="P34" s="154"/>
      <c r="Q34" s="154"/>
      <c r="R34" s="154"/>
      <c r="S34" s="154"/>
      <c r="T34" s="154"/>
    </row>
    <row r="35" spans="2:20">
      <c r="B35" s="150">
        <v>19</v>
      </c>
      <c r="C35" s="569" t="s">
        <v>295</v>
      </c>
      <c r="D35" s="151" t="s">
        <v>332</v>
      </c>
      <c r="E35" s="151" t="s">
        <v>751</v>
      </c>
      <c r="F35" s="152" t="s">
        <v>333</v>
      </c>
      <c r="G35" s="153"/>
      <c r="H35" s="153"/>
      <c r="I35" s="799" t="e">
        <f>+#REF!</f>
        <v>#REF!</v>
      </c>
      <c r="J35" s="153"/>
      <c r="K35" s="153"/>
      <c r="L35" s="153"/>
      <c r="M35" s="154"/>
      <c r="N35" s="141"/>
      <c r="O35" s="154"/>
      <c r="P35" s="154"/>
      <c r="Q35" s="154">
        <f>+O35</f>
        <v>0</v>
      </c>
      <c r="R35" s="154"/>
      <c r="S35" s="154"/>
      <c r="T35" s="154"/>
    </row>
    <row r="36" spans="2:20">
      <c r="B36" s="150">
        <v>20</v>
      </c>
      <c r="C36" s="569" t="s">
        <v>304</v>
      </c>
      <c r="D36" s="151" t="s">
        <v>303</v>
      </c>
      <c r="E36" s="151" t="s">
        <v>751</v>
      </c>
      <c r="F36" s="152" t="s">
        <v>293</v>
      </c>
      <c r="G36" s="153"/>
      <c r="H36" s="153"/>
      <c r="I36" s="799"/>
      <c r="J36" s="153"/>
      <c r="K36" s="153"/>
      <c r="L36" s="153"/>
      <c r="M36" s="154"/>
      <c r="N36" s="141"/>
      <c r="O36" s="154">
        <v>0</v>
      </c>
      <c r="P36" s="154"/>
      <c r="Q36" s="154">
        <v>0</v>
      </c>
      <c r="R36" s="154"/>
      <c r="S36" s="154"/>
      <c r="T36" s="154">
        <v>0</v>
      </c>
    </row>
    <row r="37" spans="2:20">
      <c r="B37" s="150">
        <v>21</v>
      </c>
      <c r="C37" s="569" t="s">
        <v>767</v>
      </c>
      <c r="D37" s="151" t="s">
        <v>292</v>
      </c>
      <c r="E37" s="151" t="s">
        <v>751</v>
      </c>
      <c r="F37" s="152" t="s">
        <v>293</v>
      </c>
      <c r="G37" s="153"/>
      <c r="H37" s="153"/>
      <c r="I37" s="799"/>
      <c r="J37" s="153"/>
      <c r="K37" s="153"/>
      <c r="L37" s="153"/>
      <c r="M37" s="154"/>
      <c r="N37" s="141"/>
      <c r="O37" s="154">
        <v>0</v>
      </c>
      <c r="P37" s="154"/>
      <c r="Q37" s="154">
        <v>0</v>
      </c>
      <c r="R37" s="154"/>
      <c r="S37" s="154"/>
      <c r="T37" s="154">
        <v>0</v>
      </c>
    </row>
    <row r="38" spans="2:20">
      <c r="B38" s="150">
        <v>22</v>
      </c>
      <c r="C38" s="569" t="s">
        <v>292</v>
      </c>
      <c r="D38" s="151" t="s">
        <v>291</v>
      </c>
      <c r="E38" s="151" t="s">
        <v>751</v>
      </c>
      <c r="F38" s="152" t="s">
        <v>329</v>
      </c>
      <c r="G38" s="153"/>
      <c r="H38" s="153"/>
      <c r="I38" s="799" t="e">
        <f>+#REF!</f>
        <v>#REF!</v>
      </c>
      <c r="J38" s="153"/>
      <c r="K38" s="153"/>
      <c r="L38" s="153"/>
      <c r="M38" s="154"/>
      <c r="N38" s="141"/>
      <c r="O38" s="154">
        <v>0</v>
      </c>
      <c r="P38" s="154"/>
      <c r="Q38" s="154">
        <v>0</v>
      </c>
      <c r="R38" s="154"/>
      <c r="S38" s="154"/>
      <c r="T38" s="154">
        <v>0</v>
      </c>
    </row>
    <row r="39" spans="2:20">
      <c r="B39" s="150">
        <v>23</v>
      </c>
      <c r="C39" s="569" t="s">
        <v>295</v>
      </c>
      <c r="D39" s="151" t="s">
        <v>294</v>
      </c>
      <c r="E39" s="151" t="s">
        <v>751</v>
      </c>
      <c r="F39" s="152" t="s">
        <v>827</v>
      </c>
      <c r="G39" s="153"/>
      <c r="H39" s="153"/>
      <c r="I39" s="799"/>
      <c r="J39" s="153"/>
      <c r="K39" s="153"/>
      <c r="L39" s="153"/>
      <c r="M39" s="154"/>
      <c r="N39" s="141"/>
      <c r="O39" s="154" t="e">
        <f>+#REF!</f>
        <v>#REF!</v>
      </c>
      <c r="P39" s="154"/>
      <c r="Q39" s="154" t="e">
        <f>+#REF!</f>
        <v>#REF!</v>
      </c>
      <c r="R39" s="154"/>
      <c r="S39" s="154"/>
      <c r="T39" s="154">
        <v>0</v>
      </c>
    </row>
    <row r="40" spans="2:20">
      <c r="B40" s="150">
        <v>24</v>
      </c>
      <c r="C40" s="569" t="s">
        <v>295</v>
      </c>
      <c r="D40" s="151" t="s">
        <v>294</v>
      </c>
      <c r="E40" s="151" t="s">
        <v>751</v>
      </c>
      <c r="F40" s="152" t="s">
        <v>296</v>
      </c>
      <c r="G40" s="153"/>
      <c r="H40" s="153"/>
      <c r="I40" s="799" t="e">
        <f>+#REF!</f>
        <v>#REF!</v>
      </c>
      <c r="J40" s="153"/>
      <c r="K40" s="153"/>
      <c r="L40" s="153"/>
      <c r="M40" s="154"/>
      <c r="N40" s="141"/>
      <c r="O40" s="154" t="e">
        <f>+#REF!</f>
        <v>#REF!</v>
      </c>
      <c r="P40" s="154"/>
      <c r="Q40" s="154" t="e">
        <f>+O40</f>
        <v>#REF!</v>
      </c>
      <c r="R40" s="154"/>
      <c r="S40" s="154"/>
      <c r="T40" s="154">
        <v>0</v>
      </c>
    </row>
    <row r="41" spans="2:20">
      <c r="B41" s="150">
        <v>25</v>
      </c>
      <c r="C41" s="569" t="s">
        <v>754</v>
      </c>
      <c r="D41" s="151" t="s">
        <v>311</v>
      </c>
      <c r="E41" s="151" t="s">
        <v>751</v>
      </c>
      <c r="F41" s="152" t="s">
        <v>770</v>
      </c>
      <c r="G41" s="153"/>
      <c r="H41" s="153"/>
      <c r="I41" s="799"/>
      <c r="J41" s="153"/>
      <c r="K41" s="153"/>
      <c r="L41" s="153"/>
      <c r="M41" s="154"/>
      <c r="N41" s="141"/>
      <c r="O41" s="154">
        <v>0</v>
      </c>
      <c r="P41" s="154"/>
      <c r="Q41" s="154">
        <v>0</v>
      </c>
      <c r="R41" s="154" t="e">
        <f>+#REF!</f>
        <v>#REF!</v>
      </c>
      <c r="S41" s="154"/>
      <c r="T41" s="154" t="e">
        <f t="shared" ref="T41" si="0">+R41</f>
        <v>#REF!</v>
      </c>
    </row>
    <row r="42" spans="2:20">
      <c r="B42" s="150">
        <v>26</v>
      </c>
      <c r="C42" s="569" t="s">
        <v>300</v>
      </c>
      <c r="D42" s="151" t="s">
        <v>299</v>
      </c>
      <c r="E42" s="151" t="s">
        <v>751</v>
      </c>
      <c r="F42" s="152" t="s">
        <v>771</v>
      </c>
      <c r="G42" s="153"/>
      <c r="H42" s="153"/>
      <c r="I42" s="799"/>
      <c r="J42" s="153"/>
      <c r="K42" s="153"/>
      <c r="L42" s="153"/>
      <c r="M42" s="154"/>
      <c r="N42" s="141"/>
      <c r="O42" s="154">
        <v>0</v>
      </c>
      <c r="P42" s="154"/>
      <c r="Q42" s="154">
        <v>0</v>
      </c>
      <c r="R42" s="154"/>
      <c r="S42" s="154"/>
      <c r="T42" s="154">
        <v>0</v>
      </c>
    </row>
    <row r="43" spans="2:20">
      <c r="B43" s="150">
        <v>27</v>
      </c>
      <c r="C43" s="569" t="s">
        <v>292</v>
      </c>
      <c r="D43" s="151" t="s">
        <v>291</v>
      </c>
      <c r="E43" s="151" t="s">
        <v>751</v>
      </c>
      <c r="F43" s="152" t="s">
        <v>330</v>
      </c>
      <c r="G43" s="153"/>
      <c r="H43" s="153"/>
      <c r="I43" s="799" t="e">
        <f>+#REF!</f>
        <v>#REF!</v>
      </c>
      <c r="J43" s="153"/>
      <c r="K43" s="153"/>
      <c r="L43" s="153"/>
      <c r="M43" s="154"/>
      <c r="N43" s="141"/>
      <c r="O43" s="154">
        <v>0</v>
      </c>
      <c r="P43" s="154"/>
      <c r="Q43" s="154">
        <v>0</v>
      </c>
      <c r="R43" s="154"/>
      <c r="S43" s="154"/>
      <c r="T43" s="154"/>
    </row>
    <row r="44" spans="2:20">
      <c r="B44" s="150">
        <v>28</v>
      </c>
      <c r="C44" s="569" t="s">
        <v>300</v>
      </c>
      <c r="D44" s="151" t="s">
        <v>299</v>
      </c>
      <c r="E44" s="151" t="s">
        <v>751</v>
      </c>
      <c r="F44" s="152" t="s">
        <v>772</v>
      </c>
      <c r="G44" s="153"/>
      <c r="H44" s="153"/>
      <c r="I44" s="799"/>
      <c r="J44" s="153"/>
      <c r="K44" s="153"/>
      <c r="L44" s="153"/>
      <c r="M44" s="154"/>
      <c r="N44" s="141"/>
      <c r="O44" s="154">
        <v>0</v>
      </c>
      <c r="P44" s="154"/>
      <c r="Q44" s="154">
        <v>0</v>
      </c>
      <c r="R44" s="154"/>
      <c r="S44" s="154"/>
      <c r="T44" s="154"/>
    </row>
    <row r="45" spans="2:20">
      <c r="B45" s="150">
        <v>29</v>
      </c>
      <c r="C45" s="569" t="s">
        <v>300</v>
      </c>
      <c r="D45" s="151" t="s">
        <v>299</v>
      </c>
      <c r="E45" s="151" t="s">
        <v>751</v>
      </c>
      <c r="F45" s="152" t="s">
        <v>301</v>
      </c>
      <c r="G45" s="153"/>
      <c r="H45" s="153"/>
      <c r="I45" s="799" t="e">
        <f>+#REF!</f>
        <v>#REF!</v>
      </c>
      <c r="J45" s="153"/>
      <c r="K45" s="153"/>
      <c r="L45" s="153"/>
      <c r="M45" s="154"/>
      <c r="N45" s="141"/>
      <c r="O45" s="154">
        <v>0</v>
      </c>
      <c r="P45" s="154"/>
      <c r="Q45" s="154">
        <v>0</v>
      </c>
      <c r="R45" s="154" t="e">
        <f>+#REF!</f>
        <v>#REF!</v>
      </c>
      <c r="S45" s="154"/>
      <c r="T45" s="154" t="e">
        <f t="shared" ref="T45:T50" si="1">+R45</f>
        <v>#REF!</v>
      </c>
    </row>
    <row r="46" spans="2:20">
      <c r="B46" s="150">
        <v>30</v>
      </c>
      <c r="C46" s="569" t="s">
        <v>295</v>
      </c>
      <c r="D46" s="151" t="s">
        <v>294</v>
      </c>
      <c r="E46" s="151" t="s">
        <v>751</v>
      </c>
      <c r="F46" s="152" t="s">
        <v>317</v>
      </c>
      <c r="G46" s="153"/>
      <c r="H46" s="153"/>
      <c r="I46" s="799"/>
      <c r="J46" s="153"/>
      <c r="K46" s="153"/>
      <c r="L46" s="153"/>
      <c r="M46" s="154"/>
      <c r="N46" s="141"/>
      <c r="O46" s="154">
        <v>0</v>
      </c>
      <c r="P46" s="154"/>
      <c r="Q46" s="154">
        <v>0</v>
      </c>
      <c r="R46" s="154" t="e">
        <f>+#REF!</f>
        <v>#REF!</v>
      </c>
      <c r="S46" s="154"/>
      <c r="T46" s="154" t="e">
        <f t="shared" si="1"/>
        <v>#REF!</v>
      </c>
    </row>
    <row r="47" spans="2:20">
      <c r="B47" s="150">
        <v>31</v>
      </c>
      <c r="C47" s="569" t="s">
        <v>754</v>
      </c>
      <c r="D47" s="151" t="s">
        <v>311</v>
      </c>
      <c r="E47" s="151" t="s">
        <v>751</v>
      </c>
      <c r="F47" s="152" t="s">
        <v>314</v>
      </c>
      <c r="G47" s="153"/>
      <c r="H47" s="153"/>
      <c r="I47" s="799"/>
      <c r="J47" s="153"/>
      <c r="K47" s="153"/>
      <c r="L47" s="153"/>
      <c r="M47" s="154"/>
      <c r="N47" s="141"/>
      <c r="O47" s="154">
        <v>0</v>
      </c>
      <c r="P47" s="154"/>
      <c r="Q47" s="154">
        <v>0</v>
      </c>
      <c r="R47" s="154" t="e">
        <f>+#REF!</f>
        <v>#REF!</v>
      </c>
      <c r="S47" s="154"/>
      <c r="T47" s="154" t="e">
        <f t="shared" si="1"/>
        <v>#REF!</v>
      </c>
    </row>
    <row r="48" spans="2:20">
      <c r="B48" s="150">
        <v>32</v>
      </c>
      <c r="C48" s="569" t="s">
        <v>754</v>
      </c>
      <c r="D48" s="151" t="s">
        <v>311</v>
      </c>
      <c r="E48" s="151" t="s">
        <v>751</v>
      </c>
      <c r="F48" s="152" t="s">
        <v>313</v>
      </c>
      <c r="G48" s="153"/>
      <c r="H48" s="153"/>
      <c r="I48" s="799"/>
      <c r="J48" s="153"/>
      <c r="K48" s="153"/>
      <c r="L48" s="153"/>
      <c r="M48" s="154"/>
      <c r="N48" s="141"/>
      <c r="O48" s="154"/>
      <c r="P48" s="154"/>
      <c r="Q48" s="154"/>
      <c r="R48" s="154" t="e">
        <f>+#REF!</f>
        <v>#REF!</v>
      </c>
      <c r="S48" s="154"/>
      <c r="T48" s="154" t="e">
        <f t="shared" si="1"/>
        <v>#REF!</v>
      </c>
    </row>
    <row r="49" spans="2:21">
      <c r="B49" s="150">
        <v>33</v>
      </c>
      <c r="C49" s="569" t="s">
        <v>754</v>
      </c>
      <c r="D49" s="151" t="s">
        <v>311</v>
      </c>
      <c r="E49" s="151" t="s">
        <v>751</v>
      </c>
      <c r="F49" s="152" t="s">
        <v>773</v>
      </c>
      <c r="G49" s="153"/>
      <c r="H49" s="153"/>
      <c r="I49" s="799"/>
      <c r="J49" s="153"/>
      <c r="K49" s="153"/>
      <c r="L49" s="153"/>
      <c r="M49" s="154"/>
      <c r="N49" s="141"/>
      <c r="O49" s="154"/>
      <c r="P49" s="154"/>
      <c r="Q49" s="154"/>
      <c r="R49" s="154"/>
      <c r="S49" s="154"/>
      <c r="T49" s="154">
        <f t="shared" si="1"/>
        <v>0</v>
      </c>
      <c r="U49" s="154"/>
    </row>
    <row r="50" spans="2:21">
      <c r="B50" s="150">
        <v>34</v>
      </c>
      <c r="C50" s="569" t="s">
        <v>754</v>
      </c>
      <c r="D50" s="151" t="s">
        <v>311</v>
      </c>
      <c r="E50" s="151" t="s">
        <v>751</v>
      </c>
      <c r="F50" s="152" t="s">
        <v>312</v>
      </c>
      <c r="G50" s="153"/>
      <c r="H50" s="153"/>
      <c r="I50" s="799"/>
      <c r="J50" s="153"/>
      <c r="K50" s="153"/>
      <c r="L50" s="153"/>
      <c r="M50" s="154"/>
      <c r="N50" s="141"/>
      <c r="O50" s="154">
        <v>0</v>
      </c>
      <c r="P50" s="154"/>
      <c r="Q50" s="154">
        <v>0</v>
      </c>
      <c r="R50" s="154" t="e">
        <f>+#REF!</f>
        <v>#REF!</v>
      </c>
      <c r="S50" s="154"/>
      <c r="T50" s="154" t="e">
        <f t="shared" si="1"/>
        <v>#REF!</v>
      </c>
      <c r="U50" s="154"/>
    </row>
    <row r="51" spans="2:21">
      <c r="B51" s="150">
        <v>35</v>
      </c>
      <c r="C51" s="569" t="s">
        <v>774</v>
      </c>
      <c r="D51" s="151" t="s">
        <v>755</v>
      </c>
      <c r="E51" s="151" t="s">
        <v>756</v>
      </c>
      <c r="F51" s="152" t="s">
        <v>775</v>
      </c>
      <c r="G51" s="153"/>
      <c r="H51" s="153"/>
      <c r="I51" s="799"/>
      <c r="J51" s="153"/>
      <c r="K51" s="153"/>
      <c r="L51" s="153"/>
      <c r="M51" s="154"/>
      <c r="N51" s="141"/>
      <c r="O51" s="154">
        <v>0</v>
      </c>
      <c r="P51" s="154"/>
      <c r="Q51" s="154">
        <v>0</v>
      </c>
      <c r="R51" s="154"/>
      <c r="S51" s="154"/>
      <c r="T51" s="154"/>
      <c r="U51" s="154"/>
    </row>
    <row r="52" spans="2:21">
      <c r="B52" s="150">
        <v>36</v>
      </c>
      <c r="C52" s="569" t="s">
        <v>304</v>
      </c>
      <c r="D52" s="151" t="s">
        <v>303</v>
      </c>
      <c r="E52" s="151" t="s">
        <v>751</v>
      </c>
      <c r="F52" s="152" t="s">
        <v>305</v>
      </c>
      <c r="G52" s="153"/>
      <c r="H52" s="153"/>
      <c r="I52" s="799"/>
      <c r="J52" s="153"/>
      <c r="K52" s="153"/>
      <c r="L52" s="153"/>
      <c r="M52" s="154"/>
      <c r="N52" s="141"/>
      <c r="O52" s="154">
        <v>0</v>
      </c>
      <c r="P52" s="154"/>
      <c r="Q52" s="154">
        <v>0</v>
      </c>
      <c r="R52" s="154" t="e">
        <f>+#REF!</f>
        <v>#REF!</v>
      </c>
      <c r="S52" s="154"/>
      <c r="T52" s="154" t="e">
        <f>+R52</f>
        <v>#REF!</v>
      </c>
      <c r="U52" s="154"/>
    </row>
    <row r="53" spans="2:21">
      <c r="B53" s="150">
        <v>37</v>
      </c>
      <c r="C53" s="569" t="s">
        <v>310</v>
      </c>
      <c r="D53" s="151" t="s">
        <v>309</v>
      </c>
      <c r="E53" s="151" t="s">
        <v>751</v>
      </c>
      <c r="F53" s="152" t="s">
        <v>61</v>
      </c>
      <c r="G53" s="153"/>
      <c r="H53" s="153"/>
      <c r="I53" s="799"/>
      <c r="J53" s="153"/>
      <c r="K53" s="153"/>
      <c r="L53" s="153"/>
      <c r="M53" s="154"/>
      <c r="N53" s="141"/>
      <c r="O53" s="154">
        <v>0</v>
      </c>
      <c r="P53" s="154"/>
      <c r="Q53" s="154">
        <v>0</v>
      </c>
      <c r="R53" s="154"/>
      <c r="S53" s="154"/>
      <c r="T53" s="154"/>
      <c r="U53" s="154"/>
    </row>
    <row r="54" spans="2:21">
      <c r="B54" s="150">
        <v>38</v>
      </c>
      <c r="C54" s="569" t="s">
        <v>316</v>
      </c>
      <c r="D54" s="151" t="s">
        <v>315</v>
      </c>
      <c r="E54" s="151" t="s">
        <v>751</v>
      </c>
      <c r="F54" s="152" t="s">
        <v>61</v>
      </c>
      <c r="G54" s="153"/>
      <c r="H54" s="153"/>
      <c r="I54" s="799"/>
      <c r="J54" s="153"/>
      <c r="K54" s="153"/>
      <c r="L54" s="153"/>
      <c r="M54" s="154"/>
      <c r="N54" s="141"/>
      <c r="O54" s="154">
        <v>0</v>
      </c>
      <c r="P54" s="154"/>
      <c r="Q54" s="154">
        <v>0</v>
      </c>
      <c r="R54" s="154"/>
      <c r="S54" s="154"/>
      <c r="T54" s="154"/>
      <c r="U54" s="154"/>
    </row>
    <row r="55" spans="2:21">
      <c r="B55" s="150">
        <v>39</v>
      </c>
      <c r="C55" s="569" t="s">
        <v>776</v>
      </c>
      <c r="D55" s="151" t="s">
        <v>777</v>
      </c>
      <c r="E55" s="151" t="s">
        <v>751</v>
      </c>
      <c r="F55" s="152" t="s">
        <v>778</v>
      </c>
      <c r="G55" s="153"/>
      <c r="H55" s="153"/>
      <c r="I55" s="799"/>
      <c r="J55" s="153"/>
      <c r="K55" s="153"/>
      <c r="L55" s="153"/>
      <c r="M55" s="154"/>
      <c r="N55" s="141"/>
      <c r="O55" s="154"/>
      <c r="P55" s="154"/>
      <c r="Q55" s="154"/>
      <c r="R55" s="154"/>
      <c r="S55" s="154"/>
      <c r="T55" s="154"/>
      <c r="U55" s="154"/>
    </row>
    <row r="56" spans="2:21">
      <c r="B56" s="150">
        <v>40</v>
      </c>
      <c r="C56" s="569" t="s">
        <v>776</v>
      </c>
      <c r="D56" s="151" t="s">
        <v>318</v>
      </c>
      <c r="E56" s="151" t="s">
        <v>751</v>
      </c>
      <c r="F56" s="152" t="s">
        <v>319</v>
      </c>
      <c r="G56" s="153"/>
      <c r="H56" s="153"/>
      <c r="I56" s="799"/>
      <c r="J56" s="153"/>
      <c r="K56" s="153"/>
      <c r="L56" s="153"/>
      <c r="M56" s="154"/>
      <c r="N56" s="141"/>
      <c r="O56" s="154"/>
      <c r="P56" s="154"/>
      <c r="Q56" s="154"/>
      <c r="R56" s="154"/>
      <c r="S56" s="154"/>
      <c r="T56" s="154"/>
      <c r="U56" s="154"/>
    </row>
    <row r="57" spans="2:21">
      <c r="B57" s="150">
        <v>41</v>
      </c>
      <c r="C57" s="569" t="s">
        <v>779</v>
      </c>
      <c r="D57" s="151" t="s">
        <v>780</v>
      </c>
      <c r="E57" s="151" t="s">
        <v>751</v>
      </c>
      <c r="F57" s="152" t="s">
        <v>319</v>
      </c>
      <c r="G57" s="153"/>
      <c r="H57" s="153"/>
      <c r="I57" s="799"/>
      <c r="J57" s="153"/>
      <c r="K57" s="153"/>
      <c r="L57" s="153"/>
      <c r="M57" s="154"/>
      <c r="N57" s="141"/>
      <c r="O57" s="154"/>
      <c r="P57" s="154"/>
      <c r="Q57" s="154"/>
      <c r="R57" s="154">
        <v>0</v>
      </c>
      <c r="S57" s="154"/>
      <c r="T57" s="154">
        <f>+R57</f>
        <v>0</v>
      </c>
      <c r="U57" s="154"/>
    </row>
    <row r="58" spans="2:21">
      <c r="B58" s="150">
        <v>42</v>
      </c>
      <c r="C58" s="569" t="s">
        <v>307</v>
      </c>
      <c r="D58" s="151" t="s">
        <v>306</v>
      </c>
      <c r="E58" s="151" t="s">
        <v>751</v>
      </c>
      <c r="F58" s="152" t="s">
        <v>308</v>
      </c>
      <c r="G58" s="153"/>
      <c r="H58" s="153"/>
      <c r="I58" s="799"/>
      <c r="J58" s="153"/>
      <c r="K58" s="153"/>
      <c r="L58" s="153"/>
      <c r="M58" s="154"/>
      <c r="O58" s="154"/>
      <c r="P58" s="154"/>
      <c r="Q58" s="154"/>
      <c r="R58" s="154" t="e">
        <f>+#REF!</f>
        <v>#REF!</v>
      </c>
      <c r="S58" s="154"/>
      <c r="T58" s="154" t="e">
        <f>+R58</f>
        <v>#REF!</v>
      </c>
      <c r="U58" s="154"/>
    </row>
    <row r="59" spans="2:21">
      <c r="B59" s="150">
        <v>43</v>
      </c>
      <c r="C59" s="569" t="s">
        <v>781</v>
      </c>
      <c r="D59" s="630" t="s">
        <v>782</v>
      </c>
      <c r="E59" s="151" t="s">
        <v>751</v>
      </c>
      <c r="F59" s="152" t="s">
        <v>783</v>
      </c>
      <c r="G59" s="153"/>
      <c r="H59" s="153"/>
      <c r="I59" s="799"/>
      <c r="J59" s="153"/>
      <c r="K59" s="153"/>
      <c r="L59" s="153"/>
      <c r="M59" s="154"/>
      <c r="O59" s="154"/>
      <c r="P59" s="154"/>
      <c r="Q59" s="154"/>
      <c r="R59" s="154" t="e">
        <f>+#REF!</f>
        <v>#REF!</v>
      </c>
      <c r="S59" s="154"/>
      <c r="T59" s="154" t="e">
        <f>+R59</f>
        <v>#REF!</v>
      </c>
      <c r="U59" s="154"/>
    </row>
    <row r="60" spans="2:21">
      <c r="B60" s="150">
        <v>44</v>
      </c>
      <c r="C60" s="569" t="s">
        <v>331</v>
      </c>
      <c r="D60" s="630" t="s">
        <v>318</v>
      </c>
      <c r="E60" s="151" t="s">
        <v>751</v>
      </c>
      <c r="F60" s="152" t="s">
        <v>320</v>
      </c>
      <c r="G60" s="153" t="e">
        <f>+#REF!</f>
        <v>#REF!</v>
      </c>
      <c r="H60" s="153"/>
      <c r="I60" s="799"/>
      <c r="J60" s="153"/>
      <c r="K60" s="153"/>
      <c r="L60" s="153"/>
      <c r="M60" s="154"/>
      <c r="O60" s="154"/>
      <c r="P60" s="154"/>
      <c r="Q60" s="154"/>
      <c r="R60" s="154"/>
      <c r="S60" s="154"/>
      <c r="T60" s="154"/>
      <c r="U60" s="154"/>
    </row>
    <row r="61" spans="2:21">
      <c r="B61" s="150">
        <v>45</v>
      </c>
      <c r="C61" s="569" t="s">
        <v>298</v>
      </c>
      <c r="D61" s="569" t="s">
        <v>297</v>
      </c>
      <c r="E61" s="151" t="s">
        <v>751</v>
      </c>
      <c r="F61" s="152" t="s">
        <v>784</v>
      </c>
      <c r="G61" s="153" t="e">
        <f>+#REF!</f>
        <v>#REF!</v>
      </c>
      <c r="H61" s="153"/>
      <c r="I61" s="802"/>
      <c r="J61" s="153"/>
      <c r="K61" s="153"/>
      <c r="L61" s="153"/>
      <c r="M61" s="154"/>
      <c r="O61" s="154" t="e">
        <f>+#REF!</f>
        <v>#REF!</v>
      </c>
      <c r="P61" s="154"/>
      <c r="Q61" s="154" t="e">
        <f>+O61</f>
        <v>#REF!</v>
      </c>
      <c r="R61" s="154"/>
      <c r="S61" s="154"/>
      <c r="T61" s="154">
        <v>0</v>
      </c>
      <c r="U61" s="154"/>
    </row>
    <row r="62" spans="2:21">
      <c r="B62" s="150">
        <v>46</v>
      </c>
      <c r="C62" s="569" t="s">
        <v>298</v>
      </c>
      <c r="D62" s="569" t="s">
        <v>297</v>
      </c>
      <c r="E62" s="151" t="s">
        <v>751</v>
      </c>
      <c r="F62" s="152" t="s">
        <v>785</v>
      </c>
      <c r="G62" s="153"/>
      <c r="H62" s="153"/>
      <c r="I62" s="802"/>
      <c r="J62" s="153"/>
      <c r="K62" s="153"/>
      <c r="L62" s="153"/>
      <c r="M62" s="154"/>
      <c r="O62" s="154"/>
      <c r="P62" s="154"/>
      <c r="Q62" s="154">
        <f>+O62</f>
        <v>0</v>
      </c>
      <c r="R62" s="154"/>
      <c r="S62" s="154"/>
      <c r="T62" s="154">
        <v>0</v>
      </c>
      <c r="U62" s="154"/>
    </row>
    <row r="63" spans="2:21">
      <c r="B63" s="150">
        <v>47</v>
      </c>
      <c r="C63" s="569" t="s">
        <v>292</v>
      </c>
      <c r="D63" s="569" t="s">
        <v>291</v>
      </c>
      <c r="E63" s="151" t="s">
        <v>751</v>
      </c>
      <c r="F63" s="649" t="s">
        <v>828</v>
      </c>
      <c r="G63" s="153"/>
      <c r="H63" s="153"/>
      <c r="I63" s="803" t="e">
        <f>+#REF!</f>
        <v>#REF!</v>
      </c>
      <c r="J63" s="153"/>
      <c r="K63" s="153"/>
      <c r="L63" s="153"/>
      <c r="M63" s="154"/>
      <c r="N63" s="141"/>
      <c r="O63" s="154" t="e">
        <f>+#REF!</f>
        <v>#REF!</v>
      </c>
      <c r="P63" s="154"/>
      <c r="Q63" s="154" t="e">
        <f>+O63</f>
        <v>#REF!</v>
      </c>
      <c r="R63" s="154"/>
      <c r="S63" s="154"/>
      <c r="T63" s="154">
        <v>0</v>
      </c>
      <c r="U63" s="154"/>
    </row>
    <row r="64" spans="2:21">
      <c r="B64" s="150"/>
      <c r="C64" s="785" t="s">
        <v>786</v>
      </c>
      <c r="D64" s="786"/>
      <c r="E64" s="786"/>
      <c r="F64" s="787"/>
      <c r="G64" s="629" t="e">
        <f>SUM(G17:G63)</f>
        <v>#REF!</v>
      </c>
      <c r="H64" s="629">
        <f t="shared" ref="H64:M64" si="2">SUM(H17:H63)</f>
        <v>0</v>
      </c>
      <c r="I64" s="801" t="e">
        <f>SUM(I17:I63)</f>
        <v>#REF!</v>
      </c>
      <c r="J64" s="629">
        <f t="shared" si="2"/>
        <v>0</v>
      </c>
      <c r="K64" s="629">
        <f t="shared" si="2"/>
        <v>0</v>
      </c>
      <c r="L64" s="629">
        <f t="shared" si="2"/>
        <v>0</v>
      </c>
      <c r="M64" s="629">
        <f t="shared" si="2"/>
        <v>0</v>
      </c>
      <c r="N64" s="141"/>
      <c r="O64" s="629" t="e">
        <f>SUM(O17:O63)</f>
        <v>#REF!</v>
      </c>
      <c r="P64" s="629">
        <f t="shared" ref="P64:U64" si="3">SUM(P17:P63)</f>
        <v>0</v>
      </c>
      <c r="Q64" s="629" t="e">
        <f t="shared" si="3"/>
        <v>#REF!</v>
      </c>
      <c r="R64" s="629" t="e">
        <f t="shared" si="3"/>
        <v>#REF!</v>
      </c>
      <c r="S64" s="629">
        <f t="shared" si="3"/>
        <v>0</v>
      </c>
      <c r="T64" s="629" t="e">
        <f t="shared" si="3"/>
        <v>#REF!</v>
      </c>
      <c r="U64" s="629">
        <f t="shared" si="3"/>
        <v>0</v>
      </c>
    </row>
    <row r="65" spans="2:21" ht="15" thickBot="1">
      <c r="B65" s="150"/>
      <c r="C65" s="570" t="s">
        <v>787</v>
      </c>
      <c r="D65" s="160"/>
      <c r="E65" s="160"/>
      <c r="F65" s="161"/>
      <c r="G65" s="162" t="e">
        <f>+G14+G64</f>
        <v>#REF!</v>
      </c>
      <c r="H65" s="162">
        <f t="shared" ref="H65:M65" si="4">+H14+H64</f>
        <v>0</v>
      </c>
      <c r="I65" s="804" t="e">
        <f t="shared" si="4"/>
        <v>#REF!</v>
      </c>
      <c r="J65" s="162">
        <f t="shared" si="4"/>
        <v>0</v>
      </c>
      <c r="K65" s="162">
        <f t="shared" si="4"/>
        <v>0</v>
      </c>
      <c r="L65" s="162">
        <f t="shared" si="4"/>
        <v>0</v>
      </c>
      <c r="M65" s="162" t="e">
        <f t="shared" si="4"/>
        <v>#REF!</v>
      </c>
      <c r="N65" s="141"/>
      <c r="O65" s="162" t="e">
        <f t="shared" ref="O65:U65" si="5">+O64+O14</f>
        <v>#REF!</v>
      </c>
      <c r="P65" s="162">
        <f t="shared" si="5"/>
        <v>0</v>
      </c>
      <c r="Q65" s="162" t="e">
        <f t="shared" si="5"/>
        <v>#REF!</v>
      </c>
      <c r="R65" s="162" t="e">
        <f t="shared" si="5"/>
        <v>#REF!</v>
      </c>
      <c r="S65" s="162">
        <f t="shared" si="5"/>
        <v>0</v>
      </c>
      <c r="T65" s="162" t="e">
        <f t="shared" si="5"/>
        <v>#REF!</v>
      </c>
      <c r="U65" s="162">
        <f t="shared" si="5"/>
        <v>0</v>
      </c>
    </row>
    <row r="66" spans="2:21" ht="15" thickTop="1">
      <c r="B66" s="150"/>
      <c r="C66" s="163"/>
      <c r="D66" s="163"/>
      <c r="E66" s="163"/>
      <c r="F66" s="163"/>
      <c r="G66" s="163"/>
      <c r="H66" s="163"/>
      <c r="I66" s="805"/>
      <c r="J66" s="163"/>
      <c r="K66" s="163"/>
      <c r="L66" s="163"/>
      <c r="M66" s="163"/>
      <c r="N66" s="141"/>
      <c r="O66" s="163"/>
      <c r="P66" s="163"/>
      <c r="Q66" s="163"/>
      <c r="R66" s="163"/>
      <c r="S66" s="163"/>
      <c r="T66" s="163"/>
      <c r="U66" s="163"/>
    </row>
    <row r="67" spans="2:21">
      <c r="B67" s="150"/>
      <c r="C67" s="566" t="s">
        <v>374</v>
      </c>
      <c r="D67" s="566"/>
      <c r="E67" s="164"/>
      <c r="F67" s="164"/>
      <c r="G67" s="164"/>
      <c r="H67" s="164"/>
      <c r="I67" s="806"/>
      <c r="J67" s="164"/>
      <c r="K67" s="572"/>
      <c r="L67" s="164"/>
      <c r="M67" s="164"/>
      <c r="N67" s="164"/>
      <c r="O67" s="164"/>
      <c r="P67" s="164"/>
      <c r="Q67" s="164"/>
      <c r="R67" s="164"/>
      <c r="S67" s="164"/>
      <c r="T67" s="164"/>
      <c r="U67" s="164"/>
    </row>
    <row r="68" spans="2:21">
      <c r="B68" s="150"/>
      <c r="C68" s="571" t="s">
        <v>289</v>
      </c>
      <c r="D68" s="165" t="e">
        <f>+#REF!</f>
        <v>#REF!</v>
      </c>
      <c r="E68" s="357" t="e">
        <f>+D68-O65</f>
        <v>#REF!</v>
      </c>
      <c r="F68" s="141"/>
      <c r="G68" s="141"/>
      <c r="H68" s="141"/>
      <c r="I68" s="796"/>
      <c r="J68" s="141"/>
      <c r="K68" s="141"/>
      <c r="L68" s="141"/>
      <c r="M68" s="141"/>
      <c r="N68" s="141"/>
      <c r="O68" s="141"/>
      <c r="P68" s="141"/>
      <c r="Q68" s="141"/>
      <c r="R68" s="357"/>
      <c r="S68" s="141"/>
      <c r="T68" s="141"/>
      <c r="U68" s="141"/>
    </row>
    <row r="69" spans="2:21">
      <c r="B69" s="141"/>
      <c r="C69" s="571" t="s">
        <v>788</v>
      </c>
      <c r="D69" s="165" t="e">
        <f>+#REF!</f>
        <v>#REF!</v>
      </c>
      <c r="E69" s="357" t="e">
        <f>+D69-R64</f>
        <v>#REF!</v>
      </c>
      <c r="F69" s="141"/>
      <c r="G69" s="141"/>
      <c r="H69" s="141"/>
      <c r="I69" s="796"/>
      <c r="J69" s="141"/>
      <c r="K69" s="357"/>
      <c r="L69" s="141"/>
      <c r="M69" s="141"/>
      <c r="N69" s="141"/>
      <c r="O69" s="141"/>
      <c r="P69" s="141"/>
      <c r="Q69" s="141"/>
      <c r="R69" s="141"/>
      <c r="S69" s="141"/>
      <c r="T69" s="141"/>
      <c r="U69" s="141"/>
    </row>
    <row r="70" spans="2:21">
      <c r="C70" t="s">
        <v>789</v>
      </c>
      <c r="D70" s="165" t="e">
        <f>+SUM(#REF!)</f>
        <v>#REF!</v>
      </c>
      <c r="E70" s="357" t="e">
        <f>+D70-SUM(G65:M65)</f>
        <v>#REF!</v>
      </c>
    </row>
    <row r="73" spans="2:21" ht="15" thickBot="1">
      <c r="B73" s="146"/>
      <c r="C73" s="147"/>
      <c r="D73" s="147"/>
      <c r="E73" s="779"/>
      <c r="F73" s="147"/>
      <c r="G73" s="147"/>
      <c r="H73" s="148">
        <v>44926</v>
      </c>
      <c r="I73" s="1044"/>
      <c r="J73" s="1044"/>
      <c r="K73" s="1044"/>
      <c r="L73" s="1044"/>
      <c r="M73" s="1044"/>
      <c r="N73" s="141"/>
      <c r="O73" s="147"/>
      <c r="P73" s="147"/>
      <c r="Q73" s="779" t="s">
        <v>729</v>
      </c>
      <c r="R73" s="148">
        <f>+H73</f>
        <v>44926</v>
      </c>
      <c r="S73" s="147"/>
      <c r="T73" s="780"/>
      <c r="U73" s="147"/>
    </row>
    <row r="74" spans="2:21" ht="15.75" customHeight="1" thickBot="1">
      <c r="B74" s="146"/>
      <c r="C74" s="1045" t="s">
        <v>730</v>
      </c>
      <c r="D74" s="1046" t="s">
        <v>731</v>
      </c>
      <c r="E74" s="1046" t="s">
        <v>732</v>
      </c>
      <c r="F74" s="1046" t="s">
        <v>733</v>
      </c>
      <c r="G74" s="1046" t="s">
        <v>734</v>
      </c>
      <c r="H74" s="1046"/>
      <c r="I74" s="1046"/>
      <c r="J74" s="1046"/>
      <c r="K74" s="1046"/>
      <c r="L74" s="1046"/>
      <c r="M74" s="1046"/>
      <c r="N74" s="141"/>
      <c r="O74" s="149" t="s">
        <v>735</v>
      </c>
      <c r="P74" s="149"/>
      <c r="Q74" s="149"/>
      <c r="R74" s="149"/>
      <c r="S74" s="149"/>
      <c r="T74" s="149"/>
      <c r="U74" s="149"/>
    </row>
    <row r="75" spans="2:21" ht="72" thickBot="1">
      <c r="B75" s="146"/>
      <c r="C75" s="1045"/>
      <c r="D75" s="1046"/>
      <c r="E75" s="1046"/>
      <c r="F75" s="1046"/>
      <c r="G75" s="149" t="s">
        <v>736</v>
      </c>
      <c r="H75" s="149" t="s">
        <v>737</v>
      </c>
      <c r="I75" s="798" t="s">
        <v>738</v>
      </c>
      <c r="J75" s="149" t="s">
        <v>739</v>
      </c>
      <c r="K75" s="149" t="s">
        <v>740</v>
      </c>
      <c r="L75" s="149" t="s">
        <v>741</v>
      </c>
      <c r="M75" s="149" t="s">
        <v>742</v>
      </c>
      <c r="N75" s="141"/>
      <c r="O75" s="149" t="s">
        <v>743</v>
      </c>
      <c r="P75" s="149" t="s">
        <v>289</v>
      </c>
      <c r="Q75" s="149" t="s">
        <v>744</v>
      </c>
      <c r="R75" s="149" t="s">
        <v>745</v>
      </c>
      <c r="S75" s="149" t="s">
        <v>746</v>
      </c>
      <c r="T75" s="149" t="s">
        <v>747</v>
      </c>
      <c r="U75" s="149" t="s">
        <v>748</v>
      </c>
    </row>
    <row r="76" spans="2:21">
      <c r="B76" s="150"/>
      <c r="C76" s="567" t="s">
        <v>749</v>
      </c>
      <c r="D76" s="567"/>
      <c r="E76" s="567"/>
      <c r="F76" s="567"/>
      <c r="G76" s="567"/>
      <c r="H76" s="567"/>
      <c r="I76" s="808"/>
      <c r="J76" s="567"/>
      <c r="K76" s="567"/>
      <c r="L76" s="567"/>
      <c r="M76" s="567"/>
      <c r="N76" s="141"/>
      <c r="O76" s="141"/>
      <c r="P76" s="141"/>
      <c r="Q76" s="141"/>
      <c r="R76" s="141"/>
      <c r="S76" s="141"/>
      <c r="T76" s="141"/>
      <c r="U76" s="141"/>
    </row>
    <row r="77" spans="2:21">
      <c r="B77" s="150">
        <v>1</v>
      </c>
      <c r="C77" s="569" t="s">
        <v>750</v>
      </c>
      <c r="D77" s="151" t="s">
        <v>337</v>
      </c>
      <c r="E77" s="151" t="s">
        <v>751</v>
      </c>
      <c r="F77" s="152" t="s">
        <v>177</v>
      </c>
      <c r="G77" s="153"/>
      <c r="H77" s="153"/>
      <c r="I77" s="802"/>
      <c r="J77" s="153"/>
      <c r="K77" s="153"/>
      <c r="L77" s="153"/>
      <c r="M77" s="154">
        <v>39079873</v>
      </c>
      <c r="N77" s="141"/>
      <c r="O77" s="154"/>
      <c r="P77" s="154"/>
      <c r="Q77" s="154"/>
      <c r="R77" s="154"/>
      <c r="S77" s="154"/>
      <c r="T77" s="154"/>
      <c r="U77" s="154"/>
    </row>
    <row r="78" spans="2:21">
      <c r="B78" s="150">
        <v>2</v>
      </c>
      <c r="C78" s="569"/>
      <c r="D78" s="151"/>
      <c r="E78" s="151"/>
      <c r="F78" s="155"/>
      <c r="G78" s="156"/>
      <c r="H78" s="156"/>
      <c r="I78" s="800"/>
      <c r="J78" s="156"/>
      <c r="K78" s="156"/>
      <c r="L78" s="156"/>
      <c r="M78" s="156"/>
      <c r="N78" s="141"/>
      <c r="O78" s="156"/>
      <c r="P78" s="156"/>
      <c r="Q78" s="156"/>
      <c r="R78" s="156"/>
      <c r="S78" s="156"/>
      <c r="T78" s="156"/>
      <c r="U78" s="156"/>
    </row>
    <row r="79" spans="2:21">
      <c r="B79" s="150"/>
      <c r="C79" s="781" t="s">
        <v>752</v>
      </c>
      <c r="D79" s="782"/>
      <c r="E79" s="782"/>
      <c r="F79" s="783"/>
      <c r="G79" s="784">
        <v>0</v>
      </c>
      <c r="H79" s="629">
        <v>0</v>
      </c>
      <c r="I79" s="801">
        <v>0</v>
      </c>
      <c r="J79" s="629">
        <v>0</v>
      </c>
      <c r="K79" s="629">
        <v>0</v>
      </c>
      <c r="L79" s="629">
        <v>0</v>
      </c>
      <c r="M79" s="629">
        <f>+M77</f>
        <v>39079873</v>
      </c>
      <c r="N79" s="141"/>
      <c r="O79" s="629">
        <v>0</v>
      </c>
      <c r="P79" s="629">
        <v>0</v>
      </c>
      <c r="Q79" s="629">
        <v>0</v>
      </c>
      <c r="R79" s="629">
        <v>0</v>
      </c>
      <c r="S79" s="629">
        <v>0</v>
      </c>
      <c r="T79" s="629">
        <v>0</v>
      </c>
      <c r="U79" s="629">
        <v>0</v>
      </c>
    </row>
    <row r="81" spans="2:20">
      <c r="B81" s="150"/>
      <c r="C81" s="568" t="s">
        <v>753</v>
      </c>
      <c r="D81" s="568"/>
      <c r="E81" s="568"/>
      <c r="F81" s="568"/>
      <c r="G81" s="568"/>
      <c r="H81" s="568"/>
      <c r="I81" s="809"/>
      <c r="J81" s="568"/>
      <c r="K81" s="568"/>
      <c r="L81" s="568"/>
      <c r="M81" s="568"/>
      <c r="N81" s="141"/>
      <c r="O81" s="157"/>
      <c r="P81" s="157"/>
      <c r="Q81" s="157"/>
      <c r="R81" s="157"/>
      <c r="S81" s="157"/>
      <c r="T81" s="157"/>
    </row>
    <row r="82" spans="2:20">
      <c r="B82" s="150">
        <v>1</v>
      </c>
      <c r="C82" s="569" t="s">
        <v>754</v>
      </c>
      <c r="D82" s="151" t="s">
        <v>311</v>
      </c>
      <c r="E82" s="151" t="s">
        <v>751</v>
      </c>
      <c r="F82" s="569" t="s">
        <v>314</v>
      </c>
      <c r="G82" s="358">
        <v>0</v>
      </c>
      <c r="H82" s="153"/>
      <c r="I82" s="799">
        <v>2291041</v>
      </c>
      <c r="J82" s="153"/>
      <c r="K82" s="153"/>
      <c r="L82" s="153"/>
      <c r="M82" s="154"/>
      <c r="N82" s="141"/>
      <c r="O82" s="154"/>
      <c r="P82" s="154"/>
      <c r="Q82" s="154">
        <v>0</v>
      </c>
      <c r="R82" s="154"/>
      <c r="S82" s="154"/>
      <c r="T82" s="154">
        <v>0</v>
      </c>
    </row>
    <row r="83" spans="2:20">
      <c r="B83" s="150">
        <v>2</v>
      </c>
      <c r="C83" s="569" t="s">
        <v>307</v>
      </c>
      <c r="D83" s="151" t="s">
        <v>755</v>
      </c>
      <c r="E83" s="151" t="s">
        <v>756</v>
      </c>
      <c r="F83" s="569" t="s">
        <v>757</v>
      </c>
      <c r="G83" s="158"/>
      <c r="H83" s="153"/>
      <c r="I83" s="799">
        <v>0</v>
      </c>
      <c r="J83" s="153"/>
      <c r="K83" s="153"/>
      <c r="L83" s="153"/>
      <c r="M83" s="154"/>
      <c r="N83" s="141"/>
      <c r="O83" s="154"/>
      <c r="P83" s="154"/>
      <c r="Q83" s="154">
        <v>0</v>
      </c>
      <c r="R83" s="154">
        <v>461216</v>
      </c>
      <c r="S83" s="154"/>
      <c r="T83" s="154">
        <v>461216</v>
      </c>
    </row>
    <row r="84" spans="2:20">
      <c r="B84" s="150">
        <v>3</v>
      </c>
      <c r="C84" s="569" t="s">
        <v>754</v>
      </c>
      <c r="D84" s="151" t="s">
        <v>311</v>
      </c>
      <c r="E84" s="151" t="s">
        <v>751</v>
      </c>
      <c r="F84" s="569" t="s">
        <v>758</v>
      </c>
      <c r="G84" s="158"/>
      <c r="H84" s="153"/>
      <c r="I84" s="799">
        <v>1344590</v>
      </c>
      <c r="J84" s="153"/>
      <c r="K84" s="153"/>
      <c r="L84" s="153"/>
      <c r="M84" s="154"/>
      <c r="N84" s="141"/>
      <c r="O84" s="154"/>
      <c r="P84" s="154"/>
      <c r="Q84" s="154">
        <v>0</v>
      </c>
      <c r="R84" s="154"/>
      <c r="S84" s="154"/>
      <c r="T84" s="154">
        <v>0</v>
      </c>
    </row>
    <row r="85" spans="2:20">
      <c r="B85" s="150">
        <v>4</v>
      </c>
      <c r="C85" s="569" t="s">
        <v>754</v>
      </c>
      <c r="D85" s="151" t="s">
        <v>311</v>
      </c>
      <c r="E85" s="151" t="s">
        <v>751</v>
      </c>
      <c r="F85" s="569" t="s">
        <v>773</v>
      </c>
      <c r="G85" s="158"/>
      <c r="H85" s="153"/>
      <c r="I85" s="799"/>
      <c r="J85" s="153"/>
      <c r="K85" s="153"/>
      <c r="L85" s="153"/>
      <c r="M85" s="154"/>
      <c r="N85" s="141"/>
      <c r="O85" s="154"/>
      <c r="P85" s="154"/>
      <c r="Q85" s="154">
        <v>0</v>
      </c>
      <c r="R85" s="154"/>
      <c r="S85" s="154"/>
      <c r="T85" s="154">
        <v>0</v>
      </c>
    </row>
    <row r="86" spans="2:20">
      <c r="B86" s="150">
        <v>5</v>
      </c>
      <c r="C86" s="569" t="s">
        <v>760</v>
      </c>
      <c r="D86" s="151" t="s">
        <v>761</v>
      </c>
      <c r="E86" s="151" t="s">
        <v>751</v>
      </c>
      <c r="F86" s="569" t="s">
        <v>762</v>
      </c>
      <c r="G86" s="158"/>
      <c r="H86" s="153"/>
      <c r="I86" s="799"/>
      <c r="J86" s="153"/>
      <c r="K86" s="153"/>
      <c r="L86" s="153"/>
      <c r="M86" s="154"/>
      <c r="N86" s="141"/>
      <c r="O86" s="154"/>
      <c r="P86" s="154"/>
      <c r="Q86" s="154">
        <v>0</v>
      </c>
      <c r="R86" s="154"/>
      <c r="S86" s="154"/>
      <c r="T86" s="154">
        <v>0</v>
      </c>
    </row>
    <row r="87" spans="2:20">
      <c r="B87" s="150">
        <v>6</v>
      </c>
      <c r="C87" s="569" t="s">
        <v>760</v>
      </c>
      <c r="D87" s="151" t="s">
        <v>761</v>
      </c>
      <c r="E87" s="151" t="s">
        <v>751</v>
      </c>
      <c r="F87" s="569" t="s">
        <v>763</v>
      </c>
      <c r="G87" s="158"/>
      <c r="H87" s="153"/>
      <c r="I87" s="799"/>
      <c r="J87" s="153"/>
      <c r="K87" s="153"/>
      <c r="L87" s="153"/>
      <c r="M87" s="154"/>
      <c r="N87" s="141"/>
      <c r="O87" s="154"/>
      <c r="P87" s="154"/>
      <c r="Q87" s="154">
        <v>0</v>
      </c>
      <c r="R87" s="154"/>
      <c r="S87" s="154"/>
      <c r="T87" s="154">
        <v>0</v>
      </c>
    </row>
    <row r="88" spans="2:20">
      <c r="B88" s="150">
        <v>7</v>
      </c>
      <c r="C88" s="569" t="s">
        <v>304</v>
      </c>
      <c r="D88" s="151" t="s">
        <v>761</v>
      </c>
      <c r="E88" s="151" t="s">
        <v>751</v>
      </c>
      <c r="F88" s="569" t="s">
        <v>764</v>
      </c>
      <c r="G88" s="158"/>
      <c r="H88" s="153"/>
      <c r="I88" s="799"/>
      <c r="J88" s="153"/>
      <c r="K88" s="153"/>
      <c r="L88" s="153"/>
      <c r="M88" s="154"/>
      <c r="N88" s="141"/>
      <c r="O88" s="154"/>
      <c r="P88" s="154"/>
      <c r="Q88" s="154">
        <v>0</v>
      </c>
      <c r="R88" s="154"/>
      <c r="S88" s="154"/>
      <c r="T88" s="154">
        <v>0</v>
      </c>
    </row>
    <row r="89" spans="2:20">
      <c r="B89" s="150">
        <v>8</v>
      </c>
      <c r="C89" s="569" t="s">
        <v>304</v>
      </c>
      <c r="D89" s="151" t="s">
        <v>303</v>
      </c>
      <c r="E89" s="151" t="s">
        <v>751</v>
      </c>
      <c r="F89" s="569" t="s">
        <v>765</v>
      </c>
      <c r="G89" s="158"/>
      <c r="H89" s="153"/>
      <c r="I89" s="799"/>
      <c r="J89" s="153"/>
      <c r="K89" s="153"/>
      <c r="L89" s="153"/>
      <c r="M89" s="154"/>
      <c r="N89" s="141"/>
      <c r="O89" s="154"/>
      <c r="P89" s="154"/>
      <c r="Q89" s="154">
        <v>0</v>
      </c>
      <c r="R89" s="154"/>
      <c r="S89" s="154"/>
      <c r="T89" s="154">
        <v>0</v>
      </c>
    </row>
    <row r="90" spans="2:20">
      <c r="B90" s="150">
        <v>9</v>
      </c>
      <c r="C90" s="569" t="s">
        <v>304</v>
      </c>
      <c r="D90" s="151" t="s">
        <v>303</v>
      </c>
      <c r="E90" s="151" t="s">
        <v>751</v>
      </c>
      <c r="F90" s="569" t="s">
        <v>766</v>
      </c>
      <c r="G90" s="158"/>
      <c r="H90" s="153"/>
      <c r="I90" s="799"/>
      <c r="J90" s="153"/>
      <c r="K90" s="153"/>
      <c r="L90" s="153"/>
      <c r="M90" s="154"/>
      <c r="N90" s="141"/>
      <c r="O90" s="154"/>
      <c r="P90" s="154"/>
      <c r="Q90" s="154">
        <v>0</v>
      </c>
      <c r="R90" s="154"/>
      <c r="S90" s="154"/>
      <c r="T90" s="154">
        <v>0</v>
      </c>
    </row>
    <row r="91" spans="2:20">
      <c r="B91" s="150">
        <v>10</v>
      </c>
      <c r="C91" s="569" t="s">
        <v>304</v>
      </c>
      <c r="D91" s="151" t="s">
        <v>303</v>
      </c>
      <c r="E91" s="151" t="s">
        <v>751</v>
      </c>
      <c r="F91" s="569" t="s">
        <v>334</v>
      </c>
      <c r="G91" s="158"/>
      <c r="H91" s="153"/>
      <c r="I91" s="799">
        <v>102337</v>
      </c>
      <c r="J91" s="153"/>
      <c r="K91" s="153"/>
      <c r="L91" s="153"/>
      <c r="M91" s="154"/>
      <c r="N91" s="141"/>
      <c r="O91" s="154"/>
      <c r="P91" s="154"/>
      <c r="Q91" s="154">
        <v>0</v>
      </c>
      <c r="R91" s="154"/>
      <c r="S91" s="154"/>
      <c r="T91" s="154">
        <v>0</v>
      </c>
    </row>
    <row r="92" spans="2:20">
      <c r="B92" s="150">
        <v>11</v>
      </c>
      <c r="C92" s="569" t="s">
        <v>292</v>
      </c>
      <c r="D92" s="151" t="s">
        <v>326</v>
      </c>
      <c r="E92" s="151" t="s">
        <v>751</v>
      </c>
      <c r="F92" s="569" t="s">
        <v>327</v>
      </c>
      <c r="G92" s="158"/>
      <c r="H92" s="153"/>
      <c r="I92" s="799">
        <v>4056303</v>
      </c>
      <c r="J92" s="153"/>
      <c r="K92" s="153"/>
      <c r="L92" s="153"/>
      <c r="M92" s="154"/>
      <c r="N92" s="141"/>
      <c r="O92" s="154"/>
      <c r="P92" s="154"/>
      <c r="Q92" s="154">
        <v>0</v>
      </c>
      <c r="R92" s="154"/>
      <c r="S92" s="154"/>
      <c r="T92" s="154">
        <v>0</v>
      </c>
    </row>
    <row r="93" spans="2:20">
      <c r="B93" s="150">
        <v>12</v>
      </c>
      <c r="C93" s="569" t="s">
        <v>767</v>
      </c>
      <c r="D93" s="151" t="s">
        <v>326</v>
      </c>
      <c r="E93" s="151" t="s">
        <v>751</v>
      </c>
      <c r="F93" s="569" t="s">
        <v>790</v>
      </c>
      <c r="G93" s="158"/>
      <c r="H93" s="153"/>
      <c r="I93" s="799">
        <v>0</v>
      </c>
      <c r="J93" s="153"/>
      <c r="K93" s="153"/>
      <c r="L93" s="153"/>
      <c r="M93" s="154"/>
      <c r="N93" s="141"/>
      <c r="O93" s="154"/>
      <c r="P93" s="154"/>
      <c r="Q93" s="154">
        <v>0</v>
      </c>
      <c r="R93" s="154"/>
      <c r="S93" s="154"/>
      <c r="T93" s="154">
        <v>0</v>
      </c>
    </row>
    <row r="94" spans="2:20">
      <c r="B94" s="150">
        <v>13</v>
      </c>
      <c r="C94" s="569" t="s">
        <v>767</v>
      </c>
      <c r="D94" s="151" t="s">
        <v>335</v>
      </c>
      <c r="E94" s="151" t="s">
        <v>751</v>
      </c>
      <c r="F94" s="569" t="s">
        <v>768</v>
      </c>
      <c r="G94" s="158"/>
      <c r="H94" s="153"/>
      <c r="I94" s="799">
        <v>0</v>
      </c>
      <c r="J94" s="153"/>
      <c r="K94" s="153"/>
      <c r="L94" s="153"/>
      <c r="M94" s="154"/>
      <c r="N94" s="141"/>
      <c r="O94" s="154"/>
      <c r="P94" s="154"/>
      <c r="Q94" s="154">
        <v>0</v>
      </c>
      <c r="R94" s="154"/>
      <c r="S94" s="154"/>
      <c r="T94" s="154">
        <v>0</v>
      </c>
    </row>
    <row r="95" spans="2:20">
      <c r="B95" s="150">
        <v>14</v>
      </c>
      <c r="C95" s="569" t="s">
        <v>324</v>
      </c>
      <c r="D95" s="151" t="s">
        <v>323</v>
      </c>
      <c r="E95" s="151" t="s">
        <v>751</v>
      </c>
      <c r="F95" s="569" t="s">
        <v>325</v>
      </c>
      <c r="G95" s="158">
        <v>4627713</v>
      </c>
      <c r="H95" s="153"/>
      <c r="I95" s="799"/>
      <c r="J95" s="153"/>
      <c r="K95" s="153"/>
      <c r="L95" s="153"/>
      <c r="M95" s="154"/>
      <c r="N95" s="141"/>
      <c r="O95" s="154"/>
      <c r="P95" s="154"/>
      <c r="Q95" s="154">
        <v>0</v>
      </c>
      <c r="R95" s="154"/>
      <c r="S95" s="154"/>
      <c r="T95" s="154">
        <v>0</v>
      </c>
    </row>
    <row r="96" spans="2:20">
      <c r="B96" s="150">
        <v>15</v>
      </c>
      <c r="C96" s="569" t="s">
        <v>791</v>
      </c>
      <c r="D96" s="151" t="s">
        <v>321</v>
      </c>
      <c r="E96" s="151" t="s">
        <v>751</v>
      </c>
      <c r="F96" s="569" t="s">
        <v>336</v>
      </c>
      <c r="G96" s="153"/>
      <c r="H96" s="153"/>
      <c r="I96" s="799">
        <v>11520412</v>
      </c>
      <c r="J96" s="153"/>
      <c r="K96" s="153"/>
      <c r="L96" s="153"/>
      <c r="M96" s="154"/>
      <c r="N96" s="141"/>
      <c r="O96" s="154"/>
      <c r="P96" s="154"/>
      <c r="Q96" s="154">
        <v>0</v>
      </c>
      <c r="R96" s="154"/>
      <c r="S96" s="154"/>
      <c r="T96" s="154">
        <v>0</v>
      </c>
    </row>
    <row r="97" spans="2:21">
      <c r="B97" s="150">
        <v>16</v>
      </c>
      <c r="C97" s="569" t="s">
        <v>791</v>
      </c>
      <c r="D97" s="151" t="s">
        <v>321</v>
      </c>
      <c r="E97" s="151" t="s">
        <v>751</v>
      </c>
      <c r="F97" s="569" t="s">
        <v>792</v>
      </c>
      <c r="G97" s="153"/>
      <c r="H97" s="153"/>
      <c r="I97" s="799"/>
      <c r="J97" s="153"/>
      <c r="K97" s="153"/>
      <c r="L97" s="153"/>
      <c r="M97" s="154"/>
      <c r="N97" s="141"/>
      <c r="O97" s="154"/>
      <c r="P97" s="154"/>
      <c r="Q97" s="154">
        <v>0</v>
      </c>
      <c r="R97" s="154"/>
      <c r="S97" s="154"/>
      <c r="T97" s="154">
        <v>0</v>
      </c>
      <c r="U97" s="154"/>
    </row>
    <row r="98" spans="2:21">
      <c r="B98" s="150">
        <v>17</v>
      </c>
      <c r="C98" s="569" t="s">
        <v>316</v>
      </c>
      <c r="D98" s="151" t="s">
        <v>321</v>
      </c>
      <c r="E98" s="151" t="s">
        <v>751</v>
      </c>
      <c r="F98" s="569" t="s">
        <v>793</v>
      </c>
      <c r="G98" s="153">
        <v>6868550</v>
      </c>
      <c r="H98" s="153"/>
      <c r="I98" s="799"/>
      <c r="J98" s="153"/>
      <c r="K98" s="153"/>
      <c r="L98" s="153"/>
      <c r="M98" s="154"/>
      <c r="N98" s="141"/>
      <c r="O98" s="154"/>
      <c r="P98" s="154"/>
      <c r="Q98" s="154">
        <v>0</v>
      </c>
      <c r="R98" s="154"/>
      <c r="S98" s="154"/>
      <c r="T98" s="154">
        <v>0</v>
      </c>
      <c r="U98" s="154"/>
    </row>
    <row r="99" spans="2:21">
      <c r="B99" s="150">
        <v>18</v>
      </c>
      <c r="C99" s="569" t="s">
        <v>316</v>
      </c>
      <c r="D99" s="151" t="s">
        <v>321</v>
      </c>
      <c r="E99" s="151" t="s">
        <v>751</v>
      </c>
      <c r="F99" s="569" t="s">
        <v>769</v>
      </c>
      <c r="G99" s="153"/>
      <c r="H99" s="153"/>
      <c r="I99" s="799">
        <v>11483240</v>
      </c>
      <c r="J99" s="153"/>
      <c r="K99" s="153"/>
      <c r="L99" s="153"/>
      <c r="M99" s="154"/>
      <c r="N99" s="141"/>
      <c r="O99" s="154"/>
      <c r="P99" s="154"/>
      <c r="Q99" s="154"/>
      <c r="R99" s="154"/>
      <c r="S99" s="154"/>
      <c r="T99" s="154"/>
      <c r="U99" s="154"/>
    </row>
    <row r="100" spans="2:21">
      <c r="B100" s="150">
        <v>19</v>
      </c>
      <c r="C100" s="569" t="s">
        <v>295</v>
      </c>
      <c r="D100" s="151" t="s">
        <v>332</v>
      </c>
      <c r="E100" s="151" t="s">
        <v>751</v>
      </c>
      <c r="F100" s="569" t="s">
        <v>794</v>
      </c>
      <c r="G100" s="153"/>
      <c r="H100" s="153"/>
      <c r="I100" s="799"/>
      <c r="J100" s="153"/>
      <c r="K100" s="153"/>
      <c r="L100" s="153"/>
      <c r="M100" s="154"/>
      <c r="N100" s="141"/>
      <c r="O100" s="154">
        <v>6999</v>
      </c>
      <c r="P100" s="154"/>
      <c r="Q100" s="154">
        <v>6999</v>
      </c>
      <c r="R100" s="154"/>
      <c r="S100" s="154"/>
      <c r="T100" s="154"/>
      <c r="U100" s="154"/>
    </row>
    <row r="101" spans="2:21">
      <c r="B101" s="150">
        <v>20</v>
      </c>
      <c r="C101" s="569" t="s">
        <v>304</v>
      </c>
      <c r="D101" s="151" t="s">
        <v>303</v>
      </c>
      <c r="E101" s="151" t="s">
        <v>751</v>
      </c>
      <c r="F101" s="569" t="s">
        <v>293</v>
      </c>
      <c r="G101" s="153"/>
      <c r="H101" s="153"/>
      <c r="I101" s="799"/>
      <c r="J101" s="153"/>
      <c r="K101" s="153"/>
      <c r="L101" s="153"/>
      <c r="M101" s="154"/>
      <c r="N101" s="141"/>
      <c r="O101" s="154">
        <v>0</v>
      </c>
      <c r="P101" s="154"/>
      <c r="Q101" s="154">
        <v>0</v>
      </c>
      <c r="R101" s="154"/>
      <c r="S101" s="154"/>
      <c r="T101" s="154">
        <v>0</v>
      </c>
      <c r="U101" s="154"/>
    </row>
    <row r="102" spans="2:21">
      <c r="B102" s="150">
        <v>21</v>
      </c>
      <c r="C102" s="569" t="s">
        <v>767</v>
      </c>
      <c r="D102" s="151" t="s">
        <v>292</v>
      </c>
      <c r="E102" s="151" t="s">
        <v>751</v>
      </c>
      <c r="F102" s="569" t="s">
        <v>293</v>
      </c>
      <c r="G102" s="153"/>
      <c r="H102" s="153"/>
      <c r="I102" s="799"/>
      <c r="J102" s="153"/>
      <c r="K102" s="153"/>
      <c r="L102" s="153"/>
      <c r="M102" s="154"/>
      <c r="N102" s="141"/>
      <c r="O102" s="154">
        <v>0</v>
      </c>
      <c r="P102" s="154"/>
      <c r="Q102" s="154">
        <v>0</v>
      </c>
      <c r="R102" s="154"/>
      <c r="S102" s="154"/>
      <c r="T102" s="154">
        <v>0</v>
      </c>
      <c r="U102" s="154"/>
    </row>
    <row r="103" spans="2:21">
      <c r="B103" s="150">
        <v>22</v>
      </c>
      <c r="C103" s="569" t="s">
        <v>767</v>
      </c>
      <c r="D103" s="151" t="s">
        <v>291</v>
      </c>
      <c r="E103" s="151" t="s">
        <v>751</v>
      </c>
      <c r="F103" s="569" t="s">
        <v>795</v>
      </c>
      <c r="G103" s="153"/>
      <c r="H103" s="153"/>
      <c r="I103" s="799"/>
      <c r="J103" s="153"/>
      <c r="K103" s="153"/>
      <c r="L103" s="153"/>
      <c r="M103" s="154"/>
      <c r="N103" s="141"/>
      <c r="O103" s="154">
        <v>0</v>
      </c>
      <c r="P103" s="154"/>
      <c r="Q103" s="154">
        <v>0</v>
      </c>
      <c r="R103" s="154"/>
      <c r="S103" s="154"/>
      <c r="T103" s="154">
        <v>0</v>
      </c>
      <c r="U103" s="154"/>
    </row>
    <row r="104" spans="2:21">
      <c r="B104" s="150">
        <v>23</v>
      </c>
      <c r="C104" s="569" t="s">
        <v>295</v>
      </c>
      <c r="D104" s="151" t="s">
        <v>294</v>
      </c>
      <c r="E104" s="151" t="s">
        <v>751</v>
      </c>
      <c r="F104" s="569" t="s">
        <v>293</v>
      </c>
      <c r="G104" s="153"/>
      <c r="H104" s="153"/>
      <c r="I104" s="799"/>
      <c r="J104" s="153"/>
      <c r="K104" s="153"/>
      <c r="L104" s="153"/>
      <c r="M104" s="154"/>
      <c r="N104" s="141"/>
      <c r="O104" s="154">
        <v>0</v>
      </c>
      <c r="P104" s="154"/>
      <c r="Q104" s="154">
        <v>0</v>
      </c>
      <c r="R104" s="154"/>
      <c r="S104" s="154"/>
      <c r="T104" s="154">
        <v>0</v>
      </c>
      <c r="U104" s="154"/>
    </row>
    <row r="105" spans="2:21">
      <c r="B105" s="150">
        <v>24</v>
      </c>
      <c r="C105" s="569" t="s">
        <v>295</v>
      </c>
      <c r="D105" s="151" t="s">
        <v>294</v>
      </c>
      <c r="E105" s="151" t="s">
        <v>751</v>
      </c>
      <c r="F105" s="569" t="s">
        <v>796</v>
      </c>
      <c r="G105" s="153"/>
      <c r="H105" s="153"/>
      <c r="I105" s="799"/>
      <c r="J105" s="153"/>
      <c r="K105" s="153"/>
      <c r="L105" s="153"/>
      <c r="M105" s="154"/>
      <c r="N105" s="141"/>
      <c r="O105" s="154">
        <v>0</v>
      </c>
      <c r="P105" s="154"/>
      <c r="Q105" s="154">
        <v>0</v>
      </c>
      <c r="R105" s="154"/>
      <c r="S105" s="154"/>
      <c r="T105" s="154">
        <v>0</v>
      </c>
      <c r="U105" s="154"/>
    </row>
    <row r="106" spans="2:21">
      <c r="B106" s="150">
        <v>25</v>
      </c>
      <c r="C106" s="569" t="s">
        <v>797</v>
      </c>
      <c r="D106" s="151" t="s">
        <v>311</v>
      </c>
      <c r="E106" s="151" t="s">
        <v>751</v>
      </c>
      <c r="F106" s="569" t="s">
        <v>770</v>
      </c>
      <c r="G106" s="153"/>
      <c r="H106" s="153"/>
      <c r="I106" s="799"/>
      <c r="J106" s="153"/>
      <c r="K106" s="153"/>
      <c r="L106" s="153"/>
      <c r="M106" s="154"/>
      <c r="N106" s="141"/>
      <c r="O106" s="154">
        <v>0</v>
      </c>
      <c r="P106" s="154"/>
      <c r="Q106" s="154">
        <v>0</v>
      </c>
      <c r="R106" s="154"/>
      <c r="S106" s="154"/>
      <c r="T106" s="154">
        <v>0</v>
      </c>
      <c r="U106" s="154"/>
    </row>
    <row r="107" spans="2:21">
      <c r="B107" s="150">
        <v>26</v>
      </c>
      <c r="C107" s="569" t="s">
        <v>798</v>
      </c>
      <c r="D107" s="151" t="s">
        <v>299</v>
      </c>
      <c r="E107" s="151" t="s">
        <v>751</v>
      </c>
      <c r="F107" s="569" t="s">
        <v>771</v>
      </c>
      <c r="G107" s="153"/>
      <c r="H107" s="153"/>
      <c r="I107" s="799"/>
      <c r="J107" s="153"/>
      <c r="K107" s="153"/>
      <c r="L107" s="153"/>
      <c r="M107" s="154"/>
      <c r="N107" s="141"/>
      <c r="O107" s="154">
        <v>0</v>
      </c>
      <c r="P107" s="154"/>
      <c r="Q107" s="154">
        <v>0</v>
      </c>
      <c r="R107" s="154"/>
      <c r="S107" s="154"/>
      <c r="T107" s="154">
        <v>0</v>
      </c>
      <c r="U107" s="154"/>
    </row>
    <row r="108" spans="2:21">
      <c r="B108" s="150">
        <v>27</v>
      </c>
      <c r="C108" s="569" t="s">
        <v>767</v>
      </c>
      <c r="D108" s="151" t="s">
        <v>291</v>
      </c>
      <c r="E108" s="151" t="s">
        <v>751</v>
      </c>
      <c r="F108" s="569" t="s">
        <v>302</v>
      </c>
      <c r="G108" s="159"/>
      <c r="H108" s="153"/>
      <c r="I108" s="799"/>
      <c r="J108" s="153"/>
      <c r="K108" s="153"/>
      <c r="L108" s="153"/>
      <c r="M108" s="154"/>
      <c r="N108" s="141"/>
      <c r="O108" s="154">
        <v>0</v>
      </c>
      <c r="P108" s="154"/>
      <c r="Q108" s="154">
        <v>0</v>
      </c>
      <c r="R108" s="154">
        <v>709355</v>
      </c>
      <c r="S108" s="154"/>
      <c r="T108" s="154">
        <v>709355</v>
      </c>
      <c r="U108" s="154"/>
    </row>
    <row r="109" spans="2:21">
      <c r="B109" s="150">
        <v>28</v>
      </c>
      <c r="C109" s="569" t="s">
        <v>798</v>
      </c>
      <c r="D109" s="151" t="s">
        <v>299</v>
      </c>
      <c r="E109" s="151" t="s">
        <v>751</v>
      </c>
      <c r="F109" s="569" t="s">
        <v>772</v>
      </c>
      <c r="G109" s="153"/>
      <c r="H109" s="153"/>
      <c r="I109" s="799"/>
      <c r="J109" s="153"/>
      <c r="K109" s="153"/>
      <c r="L109" s="153"/>
      <c r="M109" s="154"/>
      <c r="N109" s="141"/>
      <c r="O109" s="154">
        <v>0</v>
      </c>
      <c r="P109" s="154"/>
      <c r="Q109" s="154">
        <v>0</v>
      </c>
      <c r="R109" s="154"/>
      <c r="S109" s="154"/>
      <c r="T109" s="154"/>
      <c r="U109" s="154"/>
    </row>
    <row r="110" spans="2:21">
      <c r="B110" s="150">
        <v>29</v>
      </c>
      <c r="C110" s="569" t="s">
        <v>798</v>
      </c>
      <c r="D110" s="151" t="s">
        <v>299</v>
      </c>
      <c r="E110" s="151" t="s">
        <v>751</v>
      </c>
      <c r="F110" s="569" t="s">
        <v>301</v>
      </c>
      <c r="G110" s="159"/>
      <c r="H110" s="153"/>
      <c r="I110" s="799"/>
      <c r="J110" s="153"/>
      <c r="K110" s="153"/>
      <c r="L110" s="153"/>
      <c r="M110" s="154"/>
      <c r="N110" s="141"/>
      <c r="O110" s="154">
        <v>0</v>
      </c>
      <c r="P110" s="154"/>
      <c r="Q110" s="154">
        <v>0</v>
      </c>
      <c r="R110" s="154">
        <v>0</v>
      </c>
      <c r="S110" s="154"/>
      <c r="T110" s="154">
        <v>0</v>
      </c>
      <c r="U110" s="154"/>
    </row>
    <row r="111" spans="2:21">
      <c r="B111" s="150">
        <v>30</v>
      </c>
      <c r="C111" s="569" t="s">
        <v>295</v>
      </c>
      <c r="D111" s="151" t="s">
        <v>294</v>
      </c>
      <c r="E111" s="151" t="s">
        <v>751</v>
      </c>
      <c r="F111" s="569" t="s">
        <v>317</v>
      </c>
      <c r="G111" s="153"/>
      <c r="H111" s="153"/>
      <c r="I111" s="799"/>
      <c r="J111" s="153"/>
      <c r="K111" s="153"/>
      <c r="L111" s="153"/>
      <c r="M111" s="154"/>
      <c r="N111" s="141"/>
      <c r="O111" s="154">
        <v>0</v>
      </c>
      <c r="P111" s="154"/>
      <c r="Q111" s="154">
        <v>0</v>
      </c>
      <c r="R111" s="154">
        <v>2474572</v>
      </c>
      <c r="S111" s="154"/>
      <c r="T111" s="154">
        <v>2474572</v>
      </c>
      <c r="U111" s="154"/>
    </row>
    <row r="112" spans="2:21">
      <c r="B112" s="150">
        <v>31</v>
      </c>
      <c r="C112" s="569" t="s">
        <v>754</v>
      </c>
      <c r="D112" s="151" t="s">
        <v>311</v>
      </c>
      <c r="E112" s="151" t="s">
        <v>751</v>
      </c>
      <c r="F112" s="569" t="s">
        <v>314</v>
      </c>
      <c r="G112" s="153"/>
      <c r="H112" s="153"/>
      <c r="I112" s="799"/>
      <c r="J112" s="153"/>
      <c r="K112" s="153"/>
      <c r="L112" s="153"/>
      <c r="M112" s="154"/>
      <c r="N112" s="141"/>
      <c r="O112" s="154">
        <v>0</v>
      </c>
      <c r="P112" s="154"/>
      <c r="Q112" s="154">
        <v>0</v>
      </c>
      <c r="R112" s="154">
        <v>59609</v>
      </c>
      <c r="S112" s="154"/>
      <c r="T112" s="154">
        <v>59609</v>
      </c>
      <c r="U112" s="154"/>
    </row>
    <row r="113" spans="2:21">
      <c r="B113" s="150">
        <v>32</v>
      </c>
      <c r="C113" s="569" t="s">
        <v>754</v>
      </c>
      <c r="D113" s="151" t="s">
        <v>311</v>
      </c>
      <c r="E113" s="151" t="s">
        <v>751</v>
      </c>
      <c r="F113" s="569" t="s">
        <v>759</v>
      </c>
      <c r="G113" s="153"/>
      <c r="H113" s="153"/>
      <c r="I113" s="799"/>
      <c r="J113" s="153"/>
      <c r="K113" s="153"/>
      <c r="L113" s="153"/>
      <c r="M113" s="154"/>
      <c r="N113" s="141"/>
      <c r="O113" s="154">
        <v>0</v>
      </c>
      <c r="P113" s="154"/>
      <c r="Q113" s="154">
        <v>0</v>
      </c>
      <c r="R113" s="154">
        <v>669493</v>
      </c>
      <c r="S113" s="154"/>
      <c r="T113" s="154">
        <v>669493</v>
      </c>
      <c r="U113" s="154"/>
    </row>
    <row r="114" spans="2:21">
      <c r="B114" s="150">
        <v>33</v>
      </c>
      <c r="C114" s="569" t="s">
        <v>774</v>
      </c>
      <c r="D114" s="151" t="s">
        <v>755</v>
      </c>
      <c r="E114" s="151" t="s">
        <v>756</v>
      </c>
      <c r="F114" s="569" t="s">
        <v>775</v>
      </c>
      <c r="G114" s="153"/>
      <c r="H114" s="153"/>
      <c r="I114" s="799"/>
      <c r="J114" s="153"/>
      <c r="K114" s="153"/>
      <c r="L114" s="153"/>
      <c r="M114" s="154"/>
      <c r="N114" s="141"/>
      <c r="O114" s="154">
        <v>0</v>
      </c>
      <c r="P114" s="154"/>
      <c r="Q114" s="154">
        <v>0</v>
      </c>
      <c r="R114" s="154">
        <v>0</v>
      </c>
      <c r="S114" s="154"/>
      <c r="T114" s="154">
        <v>0</v>
      </c>
      <c r="U114" s="154"/>
    </row>
    <row r="115" spans="2:21">
      <c r="B115" s="150">
        <v>34</v>
      </c>
      <c r="C115" s="569" t="s">
        <v>304</v>
      </c>
      <c r="D115" s="151" t="s">
        <v>303</v>
      </c>
      <c r="E115" s="151" t="s">
        <v>751</v>
      </c>
      <c r="F115" s="152" t="s">
        <v>305</v>
      </c>
      <c r="G115" s="153"/>
      <c r="H115" s="153"/>
      <c r="I115" s="799"/>
      <c r="J115" s="153"/>
      <c r="K115" s="153"/>
      <c r="L115" s="153"/>
      <c r="M115" s="154"/>
      <c r="N115" s="141"/>
      <c r="O115" s="154">
        <v>0</v>
      </c>
      <c r="P115" s="154"/>
      <c r="Q115" s="154">
        <v>0</v>
      </c>
      <c r="R115" s="154">
        <v>95059</v>
      </c>
      <c r="S115" s="154"/>
      <c r="T115" s="154">
        <v>95059</v>
      </c>
      <c r="U115" s="154"/>
    </row>
    <row r="116" spans="2:21">
      <c r="B116" s="150">
        <v>35</v>
      </c>
      <c r="C116" s="569" t="s">
        <v>310</v>
      </c>
      <c r="D116" s="151" t="s">
        <v>309</v>
      </c>
      <c r="E116" s="151" t="s">
        <v>751</v>
      </c>
      <c r="F116" s="152" t="s">
        <v>61</v>
      </c>
      <c r="G116" s="153"/>
      <c r="H116" s="153"/>
      <c r="I116" s="799"/>
      <c r="J116" s="153"/>
      <c r="K116" s="153"/>
      <c r="L116" s="153"/>
      <c r="M116" s="154"/>
      <c r="N116" s="141"/>
      <c r="O116" s="154">
        <v>0</v>
      </c>
      <c r="P116" s="154"/>
      <c r="Q116" s="154">
        <v>0</v>
      </c>
      <c r="R116" s="154"/>
      <c r="S116" s="154"/>
      <c r="T116" s="154"/>
      <c r="U116" s="154"/>
    </row>
    <row r="117" spans="2:21">
      <c r="B117" s="150">
        <v>36</v>
      </c>
      <c r="C117" s="569" t="s">
        <v>316</v>
      </c>
      <c r="D117" s="151" t="s">
        <v>315</v>
      </c>
      <c r="E117" s="151" t="s">
        <v>751</v>
      </c>
      <c r="F117" s="152" t="s">
        <v>61</v>
      </c>
      <c r="G117" s="153"/>
      <c r="H117" s="153"/>
      <c r="I117" s="799"/>
      <c r="J117" s="153"/>
      <c r="K117" s="153"/>
      <c r="L117" s="153"/>
      <c r="M117" s="154"/>
      <c r="N117" s="141"/>
      <c r="O117" s="154">
        <v>0</v>
      </c>
      <c r="P117" s="154"/>
      <c r="Q117" s="154">
        <v>0</v>
      </c>
      <c r="R117" s="154">
        <v>196748</v>
      </c>
      <c r="S117" s="154"/>
      <c r="T117" s="154">
        <v>196748</v>
      </c>
      <c r="U117" s="154"/>
    </row>
    <row r="118" spans="2:21">
      <c r="B118" s="150">
        <v>37</v>
      </c>
      <c r="C118" s="569" t="s">
        <v>776</v>
      </c>
      <c r="D118" s="151" t="s">
        <v>777</v>
      </c>
      <c r="E118" s="151" t="s">
        <v>751</v>
      </c>
      <c r="F118" s="152" t="s">
        <v>778</v>
      </c>
      <c r="G118" s="153"/>
      <c r="H118" s="153"/>
      <c r="I118" s="799"/>
      <c r="J118" s="153"/>
      <c r="K118" s="153"/>
      <c r="L118" s="153"/>
      <c r="M118" s="154"/>
      <c r="N118" s="141"/>
      <c r="O118" s="154"/>
      <c r="P118" s="154"/>
      <c r="Q118" s="154"/>
      <c r="R118" s="154">
        <v>114902</v>
      </c>
      <c r="S118" s="154"/>
      <c r="T118" s="154">
        <v>114902</v>
      </c>
      <c r="U118" s="154"/>
    </row>
    <row r="119" spans="2:21">
      <c r="B119" s="150">
        <v>38</v>
      </c>
      <c r="C119" s="569" t="s">
        <v>776</v>
      </c>
      <c r="D119" s="151" t="s">
        <v>318</v>
      </c>
      <c r="E119" s="151" t="s">
        <v>751</v>
      </c>
      <c r="F119" s="152" t="s">
        <v>319</v>
      </c>
      <c r="G119" s="153"/>
      <c r="H119" s="153"/>
      <c r="I119" s="799">
        <v>1343176</v>
      </c>
      <c r="J119" s="153"/>
      <c r="K119" s="153"/>
      <c r="L119" s="153"/>
      <c r="M119" s="154"/>
      <c r="N119" s="141"/>
      <c r="O119" s="154"/>
      <c r="P119" s="154"/>
      <c r="Q119" s="154"/>
      <c r="R119" s="154">
        <v>10249</v>
      </c>
      <c r="S119" s="154"/>
      <c r="T119" s="154">
        <v>10249</v>
      </c>
      <c r="U119" s="154"/>
    </row>
    <row r="120" spans="2:21">
      <c r="B120" s="150">
        <v>39</v>
      </c>
      <c r="C120" s="569" t="s">
        <v>779</v>
      </c>
      <c r="D120" s="151" t="s">
        <v>780</v>
      </c>
      <c r="E120" s="151" t="s">
        <v>751</v>
      </c>
      <c r="F120" s="152" t="s">
        <v>319</v>
      </c>
      <c r="G120" s="153"/>
      <c r="H120" s="153"/>
      <c r="I120" s="799">
        <v>138135</v>
      </c>
      <c r="J120" s="153"/>
      <c r="K120" s="153"/>
      <c r="L120" s="153"/>
      <c r="M120" s="154"/>
      <c r="N120" s="141"/>
      <c r="O120" s="154"/>
      <c r="P120" s="154"/>
      <c r="Q120" s="154"/>
      <c r="R120" s="154">
        <v>186617</v>
      </c>
      <c r="S120" s="154"/>
      <c r="T120" s="154">
        <v>186617</v>
      </c>
      <c r="U120" s="154"/>
    </row>
    <row r="121" spans="2:21">
      <c r="B121" s="150">
        <v>40</v>
      </c>
      <c r="C121" s="569" t="s">
        <v>307</v>
      </c>
      <c r="D121" s="151" t="s">
        <v>306</v>
      </c>
      <c r="E121" s="151" t="s">
        <v>751</v>
      </c>
      <c r="F121" s="152" t="s">
        <v>308</v>
      </c>
      <c r="G121" s="153"/>
      <c r="H121" s="153"/>
      <c r="I121" s="799">
        <v>337394</v>
      </c>
      <c r="J121" s="153"/>
      <c r="K121" s="153"/>
      <c r="L121" s="153"/>
      <c r="M121" s="154"/>
      <c r="N121" s="141"/>
      <c r="O121" s="154"/>
      <c r="P121" s="154"/>
      <c r="Q121" s="154"/>
      <c r="R121" s="154">
        <v>24283</v>
      </c>
      <c r="S121" s="154"/>
      <c r="T121" s="154">
        <v>24283</v>
      </c>
      <c r="U121" s="154"/>
    </row>
    <row r="122" spans="2:21">
      <c r="B122" s="150">
        <v>41</v>
      </c>
      <c r="C122" s="569" t="s">
        <v>297</v>
      </c>
      <c r="D122" s="151" t="s">
        <v>298</v>
      </c>
      <c r="E122" s="151" t="s">
        <v>751</v>
      </c>
      <c r="F122" s="152" t="s">
        <v>784</v>
      </c>
      <c r="G122" s="153"/>
      <c r="H122" s="153"/>
      <c r="I122" s="799"/>
      <c r="J122" s="153"/>
      <c r="K122" s="153"/>
      <c r="L122" s="153"/>
      <c r="M122" s="154"/>
      <c r="N122" s="141"/>
      <c r="O122" s="154">
        <v>1279</v>
      </c>
      <c r="P122" s="154"/>
      <c r="Q122" s="154">
        <v>1279</v>
      </c>
      <c r="R122" s="154"/>
      <c r="S122" s="154"/>
      <c r="T122" s="154">
        <v>0</v>
      </c>
      <c r="U122" s="154"/>
    </row>
    <row r="123" spans="2:21">
      <c r="B123" s="150">
        <v>42</v>
      </c>
      <c r="C123" s="569" t="s">
        <v>297</v>
      </c>
      <c r="D123" s="151" t="s">
        <v>298</v>
      </c>
      <c r="E123" s="151" t="s">
        <v>751</v>
      </c>
      <c r="F123" s="152" t="s">
        <v>785</v>
      </c>
      <c r="G123" s="153"/>
      <c r="H123" s="153"/>
      <c r="I123" s="799"/>
      <c r="J123" s="153"/>
      <c r="K123" s="153"/>
      <c r="L123" s="153"/>
      <c r="M123" s="154"/>
      <c r="N123" s="141"/>
      <c r="O123" s="154">
        <v>14612</v>
      </c>
      <c r="P123" s="154"/>
      <c r="Q123" s="154">
        <v>14612</v>
      </c>
      <c r="R123" s="154"/>
      <c r="S123" s="154"/>
      <c r="T123" s="154">
        <v>0</v>
      </c>
      <c r="U123" s="154"/>
    </row>
    <row r="124" spans="2:21">
      <c r="B124" s="150">
        <v>43</v>
      </c>
      <c r="C124" s="569" t="s">
        <v>291</v>
      </c>
      <c r="D124" s="151" t="s">
        <v>292</v>
      </c>
      <c r="E124" s="151"/>
      <c r="F124" s="152" t="s">
        <v>293</v>
      </c>
      <c r="G124" s="153"/>
      <c r="H124" s="153"/>
      <c r="I124" s="799"/>
      <c r="J124" s="153"/>
      <c r="K124" s="153"/>
      <c r="L124" s="153"/>
      <c r="M124" s="154"/>
      <c r="N124" s="141"/>
      <c r="O124" s="154">
        <v>142</v>
      </c>
      <c r="P124" s="154"/>
      <c r="Q124" s="154">
        <v>142</v>
      </c>
      <c r="R124" s="154"/>
      <c r="S124" s="154"/>
      <c r="T124" s="154">
        <v>0</v>
      </c>
      <c r="U124" s="154"/>
    </row>
    <row r="125" spans="2:21">
      <c r="B125" s="150"/>
      <c r="C125" s="785" t="s">
        <v>786</v>
      </c>
      <c r="D125" s="786"/>
      <c r="E125" s="786"/>
      <c r="F125" s="787"/>
      <c r="G125" s="629">
        <f t="shared" ref="G125:M125" si="6">SUM(G82:G124)</f>
        <v>11496263</v>
      </c>
      <c r="H125" s="629">
        <f t="shared" si="6"/>
        <v>0</v>
      </c>
      <c r="I125" s="801">
        <f t="shared" si="6"/>
        <v>32616628</v>
      </c>
      <c r="J125" s="629">
        <f t="shared" si="6"/>
        <v>0</v>
      </c>
      <c r="K125" s="629">
        <f t="shared" si="6"/>
        <v>0</v>
      </c>
      <c r="L125" s="629">
        <f t="shared" si="6"/>
        <v>0</v>
      </c>
      <c r="M125" s="629">
        <f t="shared" si="6"/>
        <v>0</v>
      </c>
      <c r="N125" s="141"/>
      <c r="O125" s="629">
        <f>SUM(O82:O124)</f>
        <v>23032</v>
      </c>
      <c r="P125" s="629">
        <f t="shared" ref="P125:U125" si="7">SUM(P82:P124)</f>
        <v>0</v>
      </c>
      <c r="Q125" s="629">
        <f t="shared" si="7"/>
        <v>23032</v>
      </c>
      <c r="R125" s="629">
        <f t="shared" si="7"/>
        <v>5002103</v>
      </c>
      <c r="S125" s="629">
        <f t="shared" si="7"/>
        <v>0</v>
      </c>
      <c r="T125" s="629">
        <f t="shared" si="7"/>
        <v>5002103</v>
      </c>
      <c r="U125" s="629">
        <f t="shared" si="7"/>
        <v>0</v>
      </c>
    </row>
    <row r="126" spans="2:21" ht="15" thickBot="1">
      <c r="B126" s="150"/>
      <c r="C126" s="570" t="s">
        <v>787</v>
      </c>
      <c r="D126" s="160"/>
      <c r="E126" s="160"/>
      <c r="F126" s="161"/>
      <c r="G126" s="162">
        <f>+G125+G79</f>
        <v>11496263</v>
      </c>
      <c r="H126" s="162">
        <f>+H125+H79</f>
        <v>0</v>
      </c>
      <c r="I126" s="804">
        <f>+I125+I79</f>
        <v>32616628</v>
      </c>
      <c r="J126" s="162">
        <v>0</v>
      </c>
      <c r="K126" s="162">
        <v>0</v>
      </c>
      <c r="L126" s="162">
        <v>0</v>
      </c>
      <c r="M126" s="162">
        <f t="shared" ref="M126" si="8">+M79+M125</f>
        <v>39079873</v>
      </c>
      <c r="N126" s="141"/>
      <c r="O126" s="162">
        <f t="shared" ref="O126:U126" si="9">+O125+O79</f>
        <v>23032</v>
      </c>
      <c r="P126" s="162">
        <f t="shared" si="9"/>
        <v>0</v>
      </c>
      <c r="Q126" s="162">
        <f t="shared" si="9"/>
        <v>23032</v>
      </c>
      <c r="R126" s="162">
        <f t="shared" si="9"/>
        <v>5002103</v>
      </c>
      <c r="S126" s="162">
        <f t="shared" si="9"/>
        <v>0</v>
      </c>
      <c r="T126" s="162">
        <f t="shared" si="9"/>
        <v>5002103</v>
      </c>
      <c r="U126" s="162">
        <f t="shared" si="9"/>
        <v>0</v>
      </c>
    </row>
    <row r="127" spans="2:21" ht="15" thickTop="1">
      <c r="E127" s="166"/>
    </row>
    <row r="128" spans="2:21">
      <c r="C128" s="566" t="s">
        <v>374</v>
      </c>
      <c r="D128" s="566"/>
      <c r="E128" s="164"/>
    </row>
    <row r="129" spans="3:5">
      <c r="C129" s="571" t="s">
        <v>289</v>
      </c>
      <c r="D129" s="165">
        <f>+Activo!E9</f>
        <v>14381</v>
      </c>
      <c r="E129" s="357">
        <f>+D129-O125</f>
        <v>-8651</v>
      </c>
    </row>
    <row r="130" spans="3:5">
      <c r="C130" s="571" t="s">
        <v>788</v>
      </c>
      <c r="D130" s="165">
        <f>+Pasivo!E8</f>
        <v>1578553</v>
      </c>
      <c r="E130" s="357">
        <f>+D130-R125</f>
        <v>-3423550</v>
      </c>
    </row>
  </sheetData>
  <autoFilter ref="C12:M65" xr:uid="{00000000-0009-0000-0000-000041000000}"/>
  <mergeCells count="18">
    <mergeCell ref="E9:E10"/>
    <mergeCell ref="F9:F10"/>
    <mergeCell ref="G9:M9"/>
    <mergeCell ref="B1:F1"/>
    <mergeCell ref="B3:F3"/>
    <mergeCell ref="B4:F4"/>
    <mergeCell ref="B5:F5"/>
    <mergeCell ref="I8:M8"/>
    <mergeCell ref="C9:C10"/>
    <mergeCell ref="D9:D10"/>
    <mergeCell ref="C11:M11"/>
    <mergeCell ref="C16:M16"/>
    <mergeCell ref="I73:M73"/>
    <mergeCell ref="C74:C75"/>
    <mergeCell ref="D74:D75"/>
    <mergeCell ref="E74:E75"/>
    <mergeCell ref="F74:F75"/>
    <mergeCell ref="G74:M74"/>
  </mergeCells>
  <pageMargins left="0.7" right="0.7" top="0.75" bottom="0.75" header="0.3" footer="0.3"/>
  <ignoredErrors>
    <ignoredError sqref="I26:I27 G30 R27:T40 P62:Q62 R50:T56 S49:T49 R42:T48 S41 R58:T59 S57:T57 G3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9" tint="-0.499984740745262"/>
  </sheetPr>
  <dimension ref="A1:L40"/>
  <sheetViews>
    <sheetView showGridLines="0" workbookViewId="0"/>
  </sheetViews>
  <sheetFormatPr baseColWidth="10" defaultColWidth="0" defaultRowHeight="12" zeroHeight="1"/>
  <cols>
    <col min="1" max="1" width="10.44140625" style="600" customWidth="1"/>
    <col min="2" max="2" width="57.44140625" style="196" customWidth="1"/>
    <col min="3" max="3" width="7.5546875" style="196" customWidth="1"/>
    <col min="4" max="5" width="15.5546875" style="196" bestFit="1" customWidth="1"/>
    <col min="6" max="6" width="11.44140625" style="196" customWidth="1"/>
    <col min="7" max="7" width="12.6640625" style="10" bestFit="1" customWidth="1"/>
    <col min="8" max="8" width="7.5546875" style="10" bestFit="1" customWidth="1"/>
    <col min="9" max="9" width="11.44140625" style="196" customWidth="1"/>
    <col min="10" max="11" width="11.44140625" style="196" hidden="1" customWidth="1"/>
    <col min="12" max="12" width="0" style="196" hidden="1" customWidth="1"/>
    <col min="13" max="16384" width="11.44140625" style="196" hidden="1"/>
  </cols>
  <sheetData>
    <row r="1" spans="1:8" ht="12.6" thickBot="1"/>
    <row r="2" spans="1:8">
      <c r="A2" s="601"/>
      <c r="B2" s="922" t="s">
        <v>105</v>
      </c>
      <c r="C2" s="924" t="s">
        <v>85</v>
      </c>
      <c r="D2" s="664">
        <v>45657</v>
      </c>
      <c r="E2" s="664">
        <v>45291</v>
      </c>
      <c r="G2" s="930" t="s">
        <v>86</v>
      </c>
      <c r="H2" s="932" t="s">
        <v>87</v>
      </c>
    </row>
    <row r="3" spans="1:8" ht="12.6" thickBot="1">
      <c r="B3" s="923"/>
      <c r="C3" s="925"/>
      <c r="D3" s="193" t="s">
        <v>88</v>
      </c>
      <c r="E3" s="193" t="s">
        <v>88</v>
      </c>
      <c r="G3" s="931"/>
      <c r="H3" s="933"/>
    </row>
    <row r="4" spans="1:8">
      <c r="B4" s="665" t="s">
        <v>106</v>
      </c>
      <c r="C4" s="676"/>
      <c r="D4" s="631"/>
      <c r="E4" s="631"/>
      <c r="G4" s="606"/>
      <c r="H4" s="607"/>
    </row>
    <row r="5" spans="1:8">
      <c r="A5" s="600" t="s">
        <v>26</v>
      </c>
      <c r="B5" s="359" t="s">
        <v>107</v>
      </c>
      <c r="C5" s="197">
        <v>17</v>
      </c>
      <c r="D5" s="198">
        <v>116332739</v>
      </c>
      <c r="E5" s="198">
        <v>155416801</v>
      </c>
      <c r="F5" s="602"/>
      <c r="G5" s="608">
        <v>-39084062</v>
      </c>
      <c r="H5" s="609">
        <v>-0.25147900193879297</v>
      </c>
    </row>
    <row r="6" spans="1:8">
      <c r="A6" s="600" t="s">
        <v>27</v>
      </c>
      <c r="B6" s="359" t="s">
        <v>108</v>
      </c>
      <c r="C6" s="197">
        <v>15</v>
      </c>
      <c r="D6" s="198">
        <v>1802206</v>
      </c>
      <c r="E6" s="198">
        <v>1752912</v>
      </c>
      <c r="F6" s="602"/>
      <c r="G6" s="608">
        <v>49294</v>
      </c>
      <c r="H6" s="609">
        <v>2.8121206312695674E-2</v>
      </c>
    </row>
    <row r="7" spans="1:8">
      <c r="A7" s="600" t="s">
        <v>28</v>
      </c>
      <c r="B7" s="359" t="s">
        <v>29</v>
      </c>
      <c r="C7" s="197">
        <v>18</v>
      </c>
      <c r="D7" s="198">
        <v>184642753</v>
      </c>
      <c r="E7" s="198">
        <v>177288051</v>
      </c>
      <c r="F7" s="602"/>
      <c r="G7" s="608">
        <v>7354702</v>
      </c>
      <c r="H7" s="609">
        <v>4.1484476582124535E-2</v>
      </c>
    </row>
    <row r="8" spans="1:8">
      <c r="A8" s="600" t="s">
        <v>30</v>
      </c>
      <c r="B8" s="359" t="s">
        <v>109</v>
      </c>
      <c r="C8" s="197">
        <v>6</v>
      </c>
      <c r="D8" s="198">
        <v>22293636</v>
      </c>
      <c r="E8" s="198">
        <v>1578553</v>
      </c>
      <c r="G8" s="608">
        <v>20715083</v>
      </c>
      <c r="H8" s="609">
        <v>13.122830212226006</v>
      </c>
    </row>
    <row r="9" spans="1:8">
      <c r="A9" s="600" t="s">
        <v>31</v>
      </c>
      <c r="B9" s="359" t="s">
        <v>110</v>
      </c>
      <c r="C9" s="197">
        <v>19</v>
      </c>
      <c r="D9" s="198">
        <v>1060276</v>
      </c>
      <c r="E9" s="198">
        <v>735780</v>
      </c>
      <c r="G9" s="608">
        <v>324496</v>
      </c>
      <c r="H9" s="609">
        <v>0.44102313191443093</v>
      </c>
    </row>
    <row r="10" spans="1:8">
      <c r="A10" s="600" t="s">
        <v>33</v>
      </c>
      <c r="B10" s="359" t="s">
        <v>111</v>
      </c>
      <c r="C10" s="197">
        <v>8</v>
      </c>
      <c r="D10" s="198">
        <v>538435</v>
      </c>
      <c r="E10" s="198">
        <v>240748</v>
      </c>
      <c r="G10" s="608">
        <v>297687</v>
      </c>
      <c r="H10" s="609">
        <v>1.2365087145064548</v>
      </c>
    </row>
    <row r="11" spans="1:8">
      <c r="A11" s="600" t="s">
        <v>34</v>
      </c>
      <c r="B11" s="359" t="s">
        <v>35</v>
      </c>
      <c r="C11" s="197">
        <v>20</v>
      </c>
      <c r="D11" s="198">
        <v>7471420</v>
      </c>
      <c r="E11" s="198">
        <v>5955720</v>
      </c>
      <c r="G11" s="608">
        <v>1515700</v>
      </c>
      <c r="H11" s="609">
        <v>0.25449483857535277</v>
      </c>
    </row>
    <row r="12" spans="1:8" ht="12.6" thickBot="1">
      <c r="A12" s="600" t="s">
        <v>36</v>
      </c>
      <c r="B12" s="360" t="s">
        <v>112</v>
      </c>
      <c r="C12" s="197">
        <v>21</v>
      </c>
      <c r="D12" s="198">
        <v>17372024</v>
      </c>
      <c r="E12" s="200">
        <v>18699561</v>
      </c>
      <c r="G12" s="608">
        <v>-1327537</v>
      </c>
      <c r="H12" s="609">
        <v>-7.0992950048399533E-2</v>
      </c>
    </row>
    <row r="13" spans="1:8" ht="36.6" thickBot="1">
      <c r="B13" s="667" t="s">
        <v>113</v>
      </c>
      <c r="C13" s="668"/>
      <c r="D13" s="633">
        <v>351513489</v>
      </c>
      <c r="E13" s="633">
        <v>361668126</v>
      </c>
      <c r="G13" s="610">
        <v>-10154637</v>
      </c>
      <c r="H13" s="591">
        <v>-2.8077224034943019E-2</v>
      </c>
    </row>
    <row r="14" spans="1:8" ht="24.6" hidden="1" thickBot="1">
      <c r="A14" s="600" t="s">
        <v>114</v>
      </c>
      <c r="B14" s="677" t="s">
        <v>115</v>
      </c>
      <c r="C14" s="634"/>
      <c r="D14" s="198">
        <v>0</v>
      </c>
      <c r="E14" s="632">
        <v>0</v>
      </c>
      <c r="G14" s="608">
        <v>0</v>
      </c>
      <c r="H14" s="589">
        <v>1</v>
      </c>
    </row>
    <row r="15" spans="1:8" ht="12.6" thickBot="1">
      <c r="B15" s="675" t="s">
        <v>116</v>
      </c>
      <c r="C15" s="678"/>
      <c r="D15" s="633">
        <v>351513489</v>
      </c>
      <c r="E15" s="633">
        <v>361668126</v>
      </c>
      <c r="G15" s="610">
        <v>-10154637</v>
      </c>
      <c r="H15" s="591">
        <v>-2.8077224034943019E-2</v>
      </c>
    </row>
    <row r="16" spans="1:8">
      <c r="B16" s="665" t="s">
        <v>117</v>
      </c>
      <c r="C16" s="676"/>
      <c r="D16" s="631"/>
      <c r="E16" s="631"/>
      <c r="G16" s="611"/>
      <c r="H16" s="612"/>
    </row>
    <row r="17" spans="1:8">
      <c r="A17" s="600" t="s">
        <v>38</v>
      </c>
      <c r="B17" s="359" t="s">
        <v>118</v>
      </c>
      <c r="C17" s="197">
        <v>17</v>
      </c>
      <c r="D17" s="198">
        <v>1205884299</v>
      </c>
      <c r="E17" s="198">
        <v>1125060897</v>
      </c>
      <c r="G17" s="608">
        <v>80823402</v>
      </c>
      <c r="H17" s="609">
        <v>7.1839135299713475E-2</v>
      </c>
    </row>
    <row r="18" spans="1:8">
      <c r="A18" s="600" t="s">
        <v>39</v>
      </c>
      <c r="B18" s="359" t="s">
        <v>108</v>
      </c>
      <c r="C18" s="197">
        <v>15</v>
      </c>
      <c r="D18" s="198">
        <v>2578760</v>
      </c>
      <c r="E18" s="198">
        <v>2762179</v>
      </c>
      <c r="G18" s="608">
        <v>-183419</v>
      </c>
      <c r="H18" s="609">
        <v>-6.6403734153362259E-2</v>
      </c>
    </row>
    <row r="19" spans="1:8">
      <c r="A19" s="600" t="s">
        <v>40</v>
      </c>
      <c r="B19" s="359" t="s">
        <v>119</v>
      </c>
      <c r="C19" s="197">
        <v>18</v>
      </c>
      <c r="D19" s="198">
        <v>1362795</v>
      </c>
      <c r="E19" s="198">
        <v>1181870</v>
      </c>
      <c r="G19" s="608">
        <v>180925</v>
      </c>
      <c r="H19" s="609">
        <v>0.1530836724851295</v>
      </c>
    </row>
    <row r="20" spans="1:8" hidden="1">
      <c r="A20" s="600" t="s">
        <v>42</v>
      </c>
      <c r="B20" s="359" t="s">
        <v>109</v>
      </c>
      <c r="C20" s="197"/>
      <c r="D20" s="198">
        <v>0</v>
      </c>
      <c r="E20" s="198">
        <v>0</v>
      </c>
      <c r="G20" s="608">
        <v>0</v>
      </c>
      <c r="H20" s="609">
        <v>1</v>
      </c>
    </row>
    <row r="21" spans="1:8">
      <c r="A21" s="600" t="s">
        <v>43</v>
      </c>
      <c r="B21" s="359" t="s">
        <v>110</v>
      </c>
      <c r="C21" s="197">
        <v>19</v>
      </c>
      <c r="D21" s="198">
        <v>1908445</v>
      </c>
      <c r="E21" s="198">
        <v>1823379</v>
      </c>
      <c r="G21" s="608">
        <v>85066</v>
      </c>
      <c r="H21" s="609">
        <v>4.6652944889680095E-2</v>
      </c>
    </row>
    <row r="22" spans="1:8">
      <c r="A22" s="600" t="s">
        <v>44</v>
      </c>
      <c r="B22" s="359" t="s">
        <v>45</v>
      </c>
      <c r="C22" s="197">
        <v>16</v>
      </c>
      <c r="D22" s="198">
        <v>130710566</v>
      </c>
      <c r="E22" s="198">
        <v>14934780</v>
      </c>
      <c r="G22" s="608">
        <v>115775786</v>
      </c>
      <c r="H22" s="609">
        <v>7.7520918286041036</v>
      </c>
    </row>
    <row r="23" spans="1:8">
      <c r="A23" s="600" t="s">
        <v>46</v>
      </c>
      <c r="B23" s="359" t="s">
        <v>47</v>
      </c>
      <c r="C23" s="197">
        <v>20</v>
      </c>
      <c r="D23" s="198">
        <v>24484390</v>
      </c>
      <c r="E23" s="198">
        <v>22322555</v>
      </c>
      <c r="G23" s="608">
        <v>2161835</v>
      </c>
      <c r="H23" s="609">
        <v>9.6845320797731269E-2</v>
      </c>
    </row>
    <row r="24" spans="1:8" ht="12.6" thickBot="1">
      <c r="A24" s="600" t="s">
        <v>48</v>
      </c>
      <c r="B24" s="360" t="s">
        <v>112</v>
      </c>
      <c r="C24" s="197">
        <v>21</v>
      </c>
      <c r="D24" s="198">
        <v>7601123</v>
      </c>
      <c r="E24" s="200">
        <v>7454645</v>
      </c>
      <c r="G24" s="608">
        <v>146478</v>
      </c>
      <c r="H24" s="609">
        <v>1.9649225415831337E-2</v>
      </c>
    </row>
    <row r="25" spans="1:8" ht="12.6" thickBot="1">
      <c r="B25" s="675" t="s">
        <v>120</v>
      </c>
      <c r="C25" s="678"/>
      <c r="D25" s="633">
        <v>1374530378</v>
      </c>
      <c r="E25" s="633">
        <v>1175540305</v>
      </c>
      <c r="G25" s="610">
        <v>198990073</v>
      </c>
      <c r="H25" s="591">
        <v>0.16927541501862839</v>
      </c>
    </row>
    <row r="26" spans="1:8" ht="12.6" thickBot="1">
      <c r="B26" s="669"/>
      <c r="C26" s="634"/>
      <c r="D26" s="632"/>
      <c r="E26" s="632"/>
      <c r="G26" s="608"/>
      <c r="H26" s="609"/>
    </row>
    <row r="27" spans="1:8" ht="12.6" thickBot="1">
      <c r="B27" s="679" t="s">
        <v>121</v>
      </c>
      <c r="C27" s="678"/>
      <c r="D27" s="633">
        <v>1726043867</v>
      </c>
      <c r="E27" s="633">
        <v>1537208431</v>
      </c>
      <c r="G27" s="610">
        <v>188835436</v>
      </c>
      <c r="H27" s="591">
        <v>0.12284309153649184</v>
      </c>
    </row>
    <row r="28" spans="1:8">
      <c r="B28" s="665" t="s">
        <v>122</v>
      </c>
      <c r="C28" s="680"/>
      <c r="D28" s="631"/>
      <c r="E28" s="631"/>
      <c r="G28" s="608"/>
      <c r="H28" s="609"/>
    </row>
    <row r="29" spans="1:8">
      <c r="A29" s="600" t="s">
        <v>49</v>
      </c>
      <c r="B29" s="359" t="s">
        <v>50</v>
      </c>
      <c r="C29" s="197">
        <v>22</v>
      </c>
      <c r="D29" s="201">
        <v>155567354</v>
      </c>
      <c r="E29" s="201">
        <v>155567354</v>
      </c>
      <c r="G29" s="608">
        <v>0</v>
      </c>
      <c r="H29" s="609">
        <v>0</v>
      </c>
    </row>
    <row r="30" spans="1:8">
      <c r="A30" s="600" t="s">
        <v>51</v>
      </c>
      <c r="B30" s="359" t="s">
        <v>52</v>
      </c>
      <c r="C30" s="197">
        <v>22</v>
      </c>
      <c r="D30" s="921">
        <v>407021368</v>
      </c>
      <c r="E30" s="201">
        <v>411044222</v>
      </c>
      <c r="G30" s="608">
        <v>-4022854</v>
      </c>
      <c r="H30" s="609">
        <v>-9.7869129030111988E-3</v>
      </c>
    </row>
    <row r="31" spans="1:8">
      <c r="A31" s="600" t="s">
        <v>53</v>
      </c>
      <c r="B31" s="359" t="s">
        <v>54</v>
      </c>
      <c r="C31" s="197">
        <v>22</v>
      </c>
      <c r="D31" s="201">
        <v>164064038</v>
      </c>
      <c r="E31" s="201">
        <v>164064038</v>
      </c>
      <c r="G31" s="608">
        <v>0</v>
      </c>
      <c r="H31" s="609">
        <v>0</v>
      </c>
    </row>
    <row r="32" spans="1:8">
      <c r="A32" s="600" t="s">
        <v>55</v>
      </c>
      <c r="B32" s="359" t="s">
        <v>56</v>
      </c>
      <c r="C32" s="197">
        <v>22</v>
      </c>
      <c r="D32" s="201">
        <v>-5965550</v>
      </c>
      <c r="E32" s="201">
        <v>-5965550</v>
      </c>
      <c r="G32" s="608">
        <v>0</v>
      </c>
      <c r="H32" s="609">
        <v>0</v>
      </c>
    </row>
    <row r="33" spans="1:8">
      <c r="B33" s="360" t="s">
        <v>123</v>
      </c>
      <c r="C33" s="199">
        <v>22</v>
      </c>
      <c r="D33" s="908">
        <v>571379740</v>
      </c>
      <c r="E33" s="202">
        <v>161397766</v>
      </c>
      <c r="F33" s="196">
        <v>0</v>
      </c>
      <c r="G33" s="608">
        <v>409981974</v>
      </c>
      <c r="H33" s="609">
        <v>2.5401960892073312</v>
      </c>
    </row>
    <row r="34" spans="1:8">
      <c r="B34" s="681" t="s">
        <v>124</v>
      </c>
      <c r="C34" s="634"/>
      <c r="D34" s="682">
        <v>1292066950</v>
      </c>
      <c r="E34" s="683">
        <v>886107830</v>
      </c>
      <c r="G34" s="608">
        <v>405959120</v>
      </c>
      <c r="H34" s="609">
        <v>0.4581373804133973</v>
      </c>
    </row>
    <row r="35" spans="1:8" ht="12.6" thickBot="1">
      <c r="A35" s="600" t="s">
        <v>57</v>
      </c>
      <c r="B35" s="669" t="s">
        <v>58</v>
      </c>
      <c r="C35" s="634">
        <v>23</v>
      </c>
      <c r="D35" s="687">
        <v>48518</v>
      </c>
      <c r="E35" s="632">
        <v>31468</v>
      </c>
      <c r="G35" s="613">
        <v>17050</v>
      </c>
      <c r="H35" s="614">
        <v>0.54182026185331134</v>
      </c>
    </row>
    <row r="36" spans="1:8" ht="12.6" thickBot="1">
      <c r="B36" s="675" t="s">
        <v>125</v>
      </c>
      <c r="C36" s="684"/>
      <c r="D36" s="633">
        <v>1292115468</v>
      </c>
      <c r="E36" s="633">
        <v>886139298</v>
      </c>
      <c r="G36" s="610">
        <v>405976170</v>
      </c>
      <c r="H36" s="591">
        <v>0.45814035210522852</v>
      </c>
    </row>
    <row r="37" spans="1:8" ht="12.6" thickBot="1">
      <c r="B37" s="669"/>
      <c r="C37" s="634"/>
      <c r="D37" s="632"/>
      <c r="E37" s="632"/>
      <c r="G37" s="613"/>
      <c r="H37" s="614"/>
    </row>
    <row r="38" spans="1:8" ht="12.6" thickBot="1">
      <c r="B38" s="679" t="s">
        <v>126</v>
      </c>
      <c r="C38" s="678"/>
      <c r="D38" s="633">
        <v>3018159335</v>
      </c>
      <c r="E38" s="633">
        <v>2423347729</v>
      </c>
      <c r="G38" s="615">
        <v>594811606</v>
      </c>
      <c r="H38" s="597">
        <v>0.24545037382870777</v>
      </c>
    </row>
    <row r="39" spans="1:8" ht="12.6" thickTop="1">
      <c r="D39" s="203"/>
      <c r="E39" s="203"/>
      <c r="G39" s="604"/>
      <c r="H39" s="605"/>
    </row>
    <row r="40" spans="1:8" s="40" customFormat="1" hidden="1">
      <c r="A40" s="603"/>
      <c r="D40" s="204">
        <v>0</v>
      </c>
      <c r="E40" s="204">
        <v>0</v>
      </c>
      <c r="G40" s="604"/>
      <c r="H40" s="605"/>
    </row>
  </sheetData>
  <mergeCells count="4">
    <mergeCell ref="B2:B3"/>
    <mergeCell ref="C2:C3"/>
    <mergeCell ref="G2:G3"/>
    <mergeCell ref="H2:H3"/>
  </mergeCells>
  <hyperlinks>
    <hyperlink ref="C6" location="'N14 Arrendamiento NIIF16'!A1" display="'N14 Arrendamiento NIIF16'!A1" xr:uid="{00000000-0004-0000-0500-000000000000}"/>
    <hyperlink ref="C18" location="'N14 Arrendamiento NIIF16'!A1" display="'N14 Arrendamiento NIIF16'!A1" xr:uid="{00000000-0004-0000-0500-000001000000}"/>
    <hyperlink ref="C22" location="'N15 Impuestos Dif.'!A1" display="'N15 Impuestos Dif.'!A1" xr:uid="{00000000-0004-0000-0500-000002000000}"/>
    <hyperlink ref="C5" location="'N16.3 Clases Instrum. Finan.'!A1" display="'N16.3 Clases Instrum. Finan.'!A1" xr:uid="{00000000-0004-0000-0500-000003000000}"/>
    <hyperlink ref="C7" location="'N17 Acreed. Comerciales'!A1" display="'N17 Acreed. Comerciales'!A1" xr:uid="{00000000-0004-0000-0500-000004000000}"/>
    <hyperlink ref="C8" location="'N6 CxP Relacionadas'!A1" display="'N6 CxP Relacionadas'!A1" xr:uid="{00000000-0004-0000-0500-000005000000}"/>
    <hyperlink ref="C9" location="'N18 Otras Prov.'!A1" display="'N18 Otras Prov.'!A1" xr:uid="{00000000-0004-0000-0500-000006000000}"/>
    <hyperlink ref="C10" location="'N8 Impuestos Corrientes'!A1" display="'N8 Impuestos Corrientes'!A1" xr:uid="{00000000-0004-0000-0500-000007000000}"/>
    <hyperlink ref="C11" location="'N19 Beneficios Empleados'!A1" display="'N19 Beneficios Empleados'!A1" xr:uid="{00000000-0004-0000-0500-000008000000}"/>
    <hyperlink ref="C12" location="'N20 Pas. No Financiero'!A1" display="'N20 Pas. No Financiero'!A1" xr:uid="{00000000-0004-0000-0500-000009000000}"/>
    <hyperlink ref="C17" location="'N16.3 Clases Instrum. Finan.'!A1" display="'N16.3 Clases Instrum. Finan.'!A1" xr:uid="{00000000-0004-0000-0500-00000A000000}"/>
    <hyperlink ref="C19" location="'N17 Acreed. Comerciales'!A1" display="'N17 Acreed. Comerciales'!A1" xr:uid="{00000000-0004-0000-0500-00000B000000}"/>
    <hyperlink ref="C21" location="'N18 Otras Prov.'!A1" display="'N18 Otras Prov.'!A1" xr:uid="{00000000-0004-0000-0500-00000C000000}"/>
    <hyperlink ref="C23" location="'N19 Beneficios Empleados'!A1" display="'N19 Beneficios Empleados'!A1" xr:uid="{00000000-0004-0000-0500-00000D000000}"/>
    <hyperlink ref="C24" location="'N20 Pas. No Financiero'!A1" display="'N20 Pas. No Financiero'!A1" xr:uid="{00000000-0004-0000-0500-00000E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9" tint="-0.499984740745262"/>
  </sheetPr>
  <dimension ref="A1:K66"/>
  <sheetViews>
    <sheetView showGridLines="0" zoomScaleNormal="100" workbookViewId="0"/>
  </sheetViews>
  <sheetFormatPr baseColWidth="10" defaultColWidth="0" defaultRowHeight="12" zeroHeight="1" outlineLevelRow="2"/>
  <cols>
    <col min="1" max="1" width="9.44140625" style="527" customWidth="1"/>
    <col min="2" max="2" width="57.33203125" style="10" customWidth="1"/>
    <col min="3" max="3" width="7.33203125" style="10" customWidth="1"/>
    <col min="4" max="5" width="12.5546875" style="10" customWidth="1"/>
    <col min="6" max="6" width="6.88671875" style="10" customWidth="1"/>
    <col min="7" max="7" width="11.5546875" style="10" customWidth="1"/>
    <col min="8" max="8" width="11.44140625" style="10" customWidth="1"/>
    <col min="9" max="10" width="12.5546875" style="10" hidden="1" customWidth="1"/>
    <col min="11" max="11" width="11.5546875" style="10" customWidth="1"/>
    <col min="12" max="16384" width="11.5546875" style="10" hidden="1"/>
  </cols>
  <sheetData>
    <row r="1" spans="1:10" ht="12.6" thickBot="1"/>
    <row r="2" spans="1:10">
      <c r="B2" s="1050" t="s">
        <v>127</v>
      </c>
      <c r="C2" s="1051" t="s">
        <v>85</v>
      </c>
      <c r="D2" s="1052">
        <v>45657</v>
      </c>
      <c r="E2" s="1052">
        <v>45291</v>
      </c>
      <c r="F2" s="194"/>
      <c r="G2" s="936" t="s">
        <v>128</v>
      </c>
      <c r="H2" s="932" t="s">
        <v>87</v>
      </c>
      <c r="I2" s="1052">
        <v>45473</v>
      </c>
      <c r="J2" s="1052">
        <v>45107</v>
      </c>
    </row>
    <row r="3" spans="1:10" ht="12.6" hidden="1" thickBot="1">
      <c r="B3" s="1050"/>
      <c r="C3" s="925"/>
      <c r="D3" s="193" t="s">
        <v>88</v>
      </c>
      <c r="E3" s="193" t="s">
        <v>88</v>
      </c>
      <c r="F3" s="194"/>
      <c r="G3" s="937"/>
      <c r="H3" s="933"/>
      <c r="I3" s="193" t="s">
        <v>88</v>
      </c>
      <c r="J3" s="193" t="s">
        <v>88</v>
      </c>
    </row>
    <row r="4" spans="1:10">
      <c r="A4" s="527" t="s">
        <v>59</v>
      </c>
      <c r="B4" s="907" t="s">
        <v>60</v>
      </c>
      <c r="C4" s="1053">
        <v>25</v>
      </c>
      <c r="D4" s="907">
        <v>662701294</v>
      </c>
      <c r="E4" s="907">
        <v>640855854</v>
      </c>
      <c r="F4" s="194"/>
      <c r="G4" s="617">
        <v>21845440</v>
      </c>
      <c r="H4" s="595">
        <v>3.4087915189739373E-2</v>
      </c>
      <c r="I4" s="907">
        <v>339686610</v>
      </c>
      <c r="J4" s="907">
        <v>336809270</v>
      </c>
    </row>
    <row r="5" spans="1:10">
      <c r="A5" s="527" t="s">
        <v>62</v>
      </c>
      <c r="B5" s="198" t="s">
        <v>63</v>
      </c>
      <c r="C5" s="197"/>
      <c r="D5" s="198">
        <v>-82122248</v>
      </c>
      <c r="E5" s="198">
        <v>-85361668</v>
      </c>
      <c r="F5" s="194"/>
      <c r="G5" s="617">
        <v>3239420</v>
      </c>
      <c r="H5" s="595">
        <v>-3.7949352161206595E-2</v>
      </c>
      <c r="I5" s="198">
        <v>-41170430</v>
      </c>
      <c r="J5" s="198">
        <v>-48244002</v>
      </c>
    </row>
    <row r="6" spans="1:10">
      <c r="A6" s="527" t="s">
        <v>64</v>
      </c>
      <c r="B6" s="198" t="s">
        <v>65</v>
      </c>
      <c r="C6" s="197">
        <v>20</v>
      </c>
      <c r="D6" s="198">
        <v>-83142518</v>
      </c>
      <c r="E6" s="198">
        <v>-76458923</v>
      </c>
      <c r="F6" s="194"/>
      <c r="G6" s="617">
        <v>-6683595</v>
      </c>
      <c r="H6" s="595">
        <v>8.7414192323896578E-2</v>
      </c>
      <c r="I6" s="198">
        <v>-39964877</v>
      </c>
      <c r="J6" s="198">
        <v>-36713649</v>
      </c>
    </row>
    <row r="7" spans="1:10">
      <c r="A7" s="527" t="s">
        <v>66</v>
      </c>
      <c r="B7" s="198" t="s">
        <v>67</v>
      </c>
      <c r="C7" s="197" t="s">
        <v>844</v>
      </c>
      <c r="D7" s="198">
        <v>-82220591</v>
      </c>
      <c r="E7" s="198">
        <v>-77689350</v>
      </c>
      <c r="F7" s="194"/>
      <c r="G7" s="617">
        <v>-4531241</v>
      </c>
      <c r="H7" s="595">
        <v>5.8325124357456973E-2</v>
      </c>
      <c r="I7" s="198">
        <v>-40578598</v>
      </c>
      <c r="J7" s="198">
        <v>-37304527</v>
      </c>
    </row>
    <row r="8" spans="1:10" ht="24">
      <c r="B8" s="361" t="s">
        <v>866</v>
      </c>
      <c r="C8" s="197">
        <v>14</v>
      </c>
      <c r="D8" s="198">
        <v>-216645</v>
      </c>
      <c r="E8" s="198">
        <v>0</v>
      </c>
      <c r="F8" s="194"/>
      <c r="G8" s="617">
        <v>-216645</v>
      </c>
      <c r="H8" s="595">
        <v>1</v>
      </c>
      <c r="I8" s="198"/>
      <c r="J8" s="198"/>
    </row>
    <row r="9" spans="1:10">
      <c r="A9" s="527" t="s">
        <v>68</v>
      </c>
      <c r="B9" s="198" t="s">
        <v>69</v>
      </c>
      <c r="C9" s="599">
        <v>26</v>
      </c>
      <c r="D9" s="198">
        <v>-164836148</v>
      </c>
      <c r="E9" s="198">
        <v>-148430974</v>
      </c>
      <c r="F9" s="194"/>
      <c r="G9" s="617">
        <v>-16405174</v>
      </c>
      <c r="H9" s="595">
        <v>0.11052392609105967</v>
      </c>
      <c r="I9" s="198">
        <v>-75701335</v>
      </c>
      <c r="J9" s="198">
        <v>-72127713</v>
      </c>
    </row>
    <row r="10" spans="1:10" ht="12.6" thickBot="1">
      <c r="A10" s="527" t="s">
        <v>70</v>
      </c>
      <c r="B10" s="200" t="s">
        <v>71</v>
      </c>
      <c r="C10" s="199">
        <v>27</v>
      </c>
      <c r="D10" s="198">
        <v>526770</v>
      </c>
      <c r="E10" s="198">
        <v>3336545</v>
      </c>
      <c r="F10" s="194"/>
      <c r="G10" s="617">
        <v>-2809775</v>
      </c>
      <c r="H10" s="595">
        <v>-0.84212111630444064</v>
      </c>
      <c r="I10" s="198">
        <v>2501752</v>
      </c>
      <c r="J10" s="198">
        <v>-1891317</v>
      </c>
    </row>
    <row r="11" spans="1:10" ht="12.6" thickBot="1">
      <c r="B11" s="1054" t="s">
        <v>129</v>
      </c>
      <c r="C11" s="1055"/>
      <c r="D11" s="1054">
        <v>250689914</v>
      </c>
      <c r="E11" s="1054">
        <v>256251484</v>
      </c>
      <c r="F11" s="194"/>
      <c r="G11" s="618">
        <v>-5561570</v>
      </c>
      <c r="H11" s="591">
        <v>-2.1703562114785645E-2</v>
      </c>
      <c r="I11" s="1054">
        <v>144773122</v>
      </c>
      <c r="J11" s="1054">
        <v>140528062</v>
      </c>
    </row>
    <row r="12" spans="1:10">
      <c r="A12" s="527" t="s">
        <v>73</v>
      </c>
      <c r="B12" s="907" t="s">
        <v>74</v>
      </c>
      <c r="C12" s="1053">
        <v>27</v>
      </c>
      <c r="D12" s="907">
        <v>10052956</v>
      </c>
      <c r="E12" s="907">
        <v>15927907</v>
      </c>
      <c r="F12" s="194"/>
      <c r="G12" s="617">
        <v>-5874951</v>
      </c>
      <c r="H12" s="595">
        <v>-0.36884639017543236</v>
      </c>
      <c r="I12" s="907">
        <v>4965810</v>
      </c>
      <c r="J12" s="907">
        <v>10652158</v>
      </c>
    </row>
    <row r="13" spans="1:10">
      <c r="A13" s="527" t="s">
        <v>75</v>
      </c>
      <c r="B13" s="198" t="s">
        <v>130</v>
      </c>
      <c r="C13" s="197">
        <v>27</v>
      </c>
      <c r="D13" s="198">
        <v>-49334397</v>
      </c>
      <c r="E13" s="198">
        <v>-48849432</v>
      </c>
      <c r="F13" s="194"/>
      <c r="G13" s="617">
        <v>-484965</v>
      </c>
      <c r="H13" s="595">
        <v>9.9277510534820541E-3</v>
      </c>
      <c r="I13" s="198">
        <v>-23932819</v>
      </c>
      <c r="J13" s="198">
        <v>-24265318</v>
      </c>
    </row>
    <row r="14" spans="1:10" ht="24">
      <c r="A14" s="527" t="s">
        <v>77</v>
      </c>
      <c r="B14" s="361" t="s">
        <v>131</v>
      </c>
      <c r="C14" s="197">
        <v>24</v>
      </c>
      <c r="D14" s="198">
        <v>-7163962</v>
      </c>
      <c r="E14" s="198">
        <v>-12316346</v>
      </c>
      <c r="F14" s="194"/>
      <c r="G14" s="617">
        <v>5152384</v>
      </c>
      <c r="H14" s="595">
        <v>-0.41833706198250681</v>
      </c>
      <c r="I14" s="198">
        <v>-6587500</v>
      </c>
      <c r="J14" s="198">
        <v>-8186340</v>
      </c>
    </row>
    <row r="15" spans="1:10">
      <c r="A15" s="527" t="s">
        <v>79</v>
      </c>
      <c r="B15" s="361" t="s">
        <v>80</v>
      </c>
      <c r="C15" s="197">
        <v>28</v>
      </c>
      <c r="D15" s="198">
        <v>349033</v>
      </c>
      <c r="E15" s="198">
        <v>2645936</v>
      </c>
      <c r="F15" s="194"/>
      <c r="G15" s="617">
        <v>-2296903</v>
      </c>
      <c r="H15" s="595">
        <v>-0.86808713438269103</v>
      </c>
      <c r="I15" s="198">
        <v>466832</v>
      </c>
      <c r="J15" s="198">
        <v>501329</v>
      </c>
    </row>
    <row r="16" spans="1:10" ht="12.6" thickBot="1">
      <c r="A16" s="527" t="s">
        <v>81</v>
      </c>
      <c r="B16" s="198" t="s">
        <v>82</v>
      </c>
      <c r="C16" s="197">
        <v>29</v>
      </c>
      <c r="D16" s="198">
        <v>-45945172</v>
      </c>
      <c r="E16" s="198">
        <v>-46357996</v>
      </c>
      <c r="F16" s="194"/>
      <c r="G16" s="617">
        <v>412824</v>
      </c>
      <c r="H16" s="595">
        <v>-8.9051304115906997E-3</v>
      </c>
      <c r="I16" s="198">
        <v>-21464380</v>
      </c>
      <c r="J16" s="198">
        <v>-26761347</v>
      </c>
    </row>
    <row r="17" spans="1:10" ht="12.6" hidden="1" customHeight="1" outlineLevel="2" thickBot="1">
      <c r="A17" s="527" t="s">
        <v>72</v>
      </c>
      <c r="B17" s="200" t="s">
        <v>132</v>
      </c>
      <c r="C17" s="199"/>
      <c r="D17" s="200">
        <v>0</v>
      </c>
      <c r="E17" s="200">
        <v>0</v>
      </c>
      <c r="F17" s="194"/>
      <c r="G17" s="617">
        <v>0</v>
      </c>
      <c r="H17" s="595">
        <v>1</v>
      </c>
      <c r="I17" s="200">
        <v>0</v>
      </c>
      <c r="J17" s="200">
        <v>0</v>
      </c>
    </row>
    <row r="18" spans="1:10" ht="12.6" collapsed="1" thickBot="1">
      <c r="B18" s="1054" t="s">
        <v>133</v>
      </c>
      <c r="C18" s="1055"/>
      <c r="D18" s="1054">
        <v>158648372</v>
      </c>
      <c r="E18" s="1054">
        <v>167301553</v>
      </c>
      <c r="F18" s="194"/>
      <c r="G18" s="618">
        <v>-8653181</v>
      </c>
      <c r="H18" s="591">
        <v>-5.1722060224987869E-2</v>
      </c>
      <c r="I18" s="1054">
        <v>98221065</v>
      </c>
      <c r="J18" s="1054">
        <v>92468544</v>
      </c>
    </row>
    <row r="19" spans="1:10" ht="12.6" thickBot="1">
      <c r="A19" s="527" t="s">
        <v>83</v>
      </c>
      <c r="B19" s="1056" t="s">
        <v>134</v>
      </c>
      <c r="C19" s="1057">
        <v>16</v>
      </c>
      <c r="D19" s="1056">
        <v>-34306718</v>
      </c>
      <c r="E19" s="1056">
        <v>-33909237</v>
      </c>
      <c r="F19" s="194"/>
      <c r="G19" s="617">
        <v>-397481</v>
      </c>
      <c r="H19" s="595">
        <v>1.1721909283892174E-2</v>
      </c>
      <c r="I19" s="1056">
        <v>-21712759</v>
      </c>
      <c r="J19" s="1056">
        <v>-18044579</v>
      </c>
    </row>
    <row r="20" spans="1:10" ht="12.6" thickBot="1">
      <c r="B20" s="1058" t="s">
        <v>135</v>
      </c>
      <c r="C20" s="1059"/>
      <c r="D20" s="1054">
        <v>124341654</v>
      </c>
      <c r="E20" s="1054">
        <v>133392316</v>
      </c>
      <c r="F20" s="194"/>
      <c r="G20" s="618">
        <v>-9050662</v>
      </c>
      <c r="H20" s="591">
        <v>-6.784995021752227E-2</v>
      </c>
      <c r="I20" s="1054">
        <v>76508306</v>
      </c>
      <c r="J20" s="1054">
        <v>74423965</v>
      </c>
    </row>
    <row r="21" spans="1:10" ht="12" customHeight="1" thickBot="1">
      <c r="B21" s="1060"/>
      <c r="C21" s="1057"/>
      <c r="D21" s="1056"/>
      <c r="E21" s="1056"/>
      <c r="F21" s="194"/>
      <c r="G21" s="617"/>
      <c r="H21" s="595"/>
      <c r="I21" s="1056"/>
      <c r="J21" s="1056"/>
    </row>
    <row r="22" spans="1:10" ht="12.6" hidden="1" customHeight="1" thickBot="1">
      <c r="B22" s="1056"/>
      <c r="C22" s="1057"/>
      <c r="D22" s="1057"/>
      <c r="E22" s="1057"/>
      <c r="F22" s="194"/>
      <c r="G22" s="617"/>
      <c r="H22" s="595"/>
      <c r="I22" s="1057"/>
      <c r="J22" s="1057"/>
    </row>
    <row r="23" spans="1:10" ht="12.6" thickBot="1">
      <c r="B23" s="1054" t="s">
        <v>137</v>
      </c>
      <c r="C23" s="1059"/>
      <c r="D23" s="1054">
        <v>124341654</v>
      </c>
      <c r="E23" s="1054">
        <v>133392316</v>
      </c>
      <c r="F23" s="194"/>
      <c r="G23" s="618">
        <v>-9050662</v>
      </c>
      <c r="H23" s="591">
        <v>-6.784995021752227E-2</v>
      </c>
      <c r="I23" s="1054">
        <v>76508306</v>
      </c>
      <c r="J23" s="1054">
        <v>74423965</v>
      </c>
    </row>
    <row r="24" spans="1:10" ht="12.6" thickBot="1">
      <c r="B24" s="1061" t="s">
        <v>138</v>
      </c>
      <c r="C24" s="1062"/>
      <c r="D24" s="1057"/>
      <c r="E24" s="1057"/>
      <c r="F24" s="194"/>
      <c r="G24" s="617"/>
      <c r="H24" s="595"/>
      <c r="I24" s="1057"/>
      <c r="J24" s="1057"/>
    </row>
    <row r="25" spans="1:10" ht="12.6" thickBot="1">
      <c r="B25" s="1058" t="s">
        <v>139</v>
      </c>
      <c r="C25" s="1059"/>
      <c r="D25" s="1054">
        <v>124339646</v>
      </c>
      <c r="E25" s="1054">
        <v>133390421</v>
      </c>
      <c r="F25" s="194"/>
      <c r="G25" s="618">
        <v>-9050775</v>
      </c>
      <c r="H25" s="591">
        <v>-6.785176125952852E-2</v>
      </c>
      <c r="I25" s="1054">
        <v>76507078</v>
      </c>
      <c r="J25" s="1054">
        <v>74422782</v>
      </c>
    </row>
    <row r="26" spans="1:10" ht="12.6" thickBot="1">
      <c r="A26" s="527" t="s">
        <v>84</v>
      </c>
      <c r="B26" s="1060" t="s">
        <v>140</v>
      </c>
      <c r="C26" s="1057">
        <v>23</v>
      </c>
      <c r="D26" s="198">
        <v>2008</v>
      </c>
      <c r="E26" s="198">
        <v>1895</v>
      </c>
      <c r="F26" s="194"/>
      <c r="G26" s="617">
        <v>113</v>
      </c>
      <c r="H26" s="595">
        <v>5.9630606860158308E-2</v>
      </c>
      <c r="I26" s="198">
        <v>1228</v>
      </c>
      <c r="J26" s="198">
        <v>1183</v>
      </c>
    </row>
    <row r="27" spans="1:10" ht="12.6" thickBot="1">
      <c r="B27" s="1063" t="s">
        <v>141</v>
      </c>
      <c r="C27" s="1064"/>
      <c r="D27" s="1063">
        <v>124341654</v>
      </c>
      <c r="E27" s="1063">
        <v>133392316</v>
      </c>
      <c r="F27" s="194"/>
      <c r="G27" s="618">
        <v>-9050662</v>
      </c>
      <c r="H27" s="591">
        <v>-6.784995021752227E-2</v>
      </c>
      <c r="I27" s="1063">
        <v>76508306</v>
      </c>
      <c r="J27" s="1063">
        <v>74423965</v>
      </c>
    </row>
    <row r="28" spans="1:10">
      <c r="B28" s="1065" t="s">
        <v>142</v>
      </c>
      <c r="C28" s="1066"/>
      <c r="D28" s="1053"/>
      <c r="E28" s="1053"/>
      <c r="F28" s="194"/>
      <c r="G28" s="619"/>
      <c r="H28" s="620"/>
      <c r="I28" s="1053"/>
      <c r="J28" s="1053"/>
    </row>
    <row r="29" spans="1:10">
      <c r="B29" s="362" t="s">
        <v>143</v>
      </c>
      <c r="C29" s="199">
        <v>31</v>
      </c>
      <c r="D29" s="222">
        <v>20.32</v>
      </c>
      <c r="E29" s="222">
        <v>21.8</v>
      </c>
      <c r="F29" s="194"/>
      <c r="G29" s="619"/>
      <c r="H29" s="620"/>
      <c r="I29" s="222">
        <v>12.503</v>
      </c>
      <c r="J29" s="222">
        <v>12.163</v>
      </c>
    </row>
    <row r="30" spans="1:10">
      <c r="B30" s="1054" t="s">
        <v>144</v>
      </c>
      <c r="C30" s="1067"/>
      <c r="D30" s="1068">
        <v>20.32</v>
      </c>
      <c r="E30" s="1068">
        <v>21.8</v>
      </c>
      <c r="F30" s="194"/>
      <c r="G30" s="619"/>
      <c r="H30" s="619"/>
      <c r="I30" s="1068">
        <v>12.503</v>
      </c>
      <c r="J30" s="1068">
        <v>12.163</v>
      </c>
    </row>
    <row r="31" spans="1:10">
      <c r="A31" s="194"/>
      <c r="B31" s="194"/>
      <c r="C31" s="194"/>
      <c r="D31" s="829"/>
      <c r="E31" s="650"/>
      <c r="F31" s="194"/>
      <c r="G31" s="619"/>
      <c r="H31" s="620"/>
      <c r="I31" s="650"/>
      <c r="J31" s="650"/>
    </row>
    <row r="32" spans="1:10">
      <c r="B32" s="1069" t="s">
        <v>145</v>
      </c>
      <c r="C32" s="1051" t="s">
        <v>85</v>
      </c>
      <c r="D32" s="1052">
        <v>45657</v>
      </c>
      <c r="E32" s="1052">
        <v>45291</v>
      </c>
      <c r="F32" s="194"/>
      <c r="G32" s="935"/>
      <c r="H32" s="621"/>
      <c r="I32" s="1052">
        <v>45473</v>
      </c>
      <c r="J32" s="1052">
        <v>45107</v>
      </c>
    </row>
    <row r="33" spans="2:10">
      <c r="B33" s="934"/>
      <c r="C33" s="925"/>
      <c r="D33" s="193" t="s">
        <v>88</v>
      </c>
      <c r="E33" s="193" t="s">
        <v>88</v>
      </c>
      <c r="F33" s="194"/>
      <c r="G33" s="935"/>
      <c r="H33" s="621"/>
      <c r="I33" s="193" t="s">
        <v>88</v>
      </c>
      <c r="J33" s="193" t="s">
        <v>88</v>
      </c>
    </row>
    <row r="34" spans="2:10"/>
    <row r="35" spans="2:10">
      <c r="B35" s="1054" t="s">
        <v>137</v>
      </c>
      <c r="C35" s="1059"/>
      <c r="D35" s="1054">
        <v>124341654</v>
      </c>
      <c r="E35" s="1054">
        <v>133392316</v>
      </c>
      <c r="F35" s="194"/>
      <c r="G35" s="174"/>
      <c r="H35" s="174"/>
      <c r="I35" s="1054">
        <v>76508306</v>
      </c>
      <c r="J35" s="1054">
        <v>74423965</v>
      </c>
    </row>
    <row r="36" spans="2:10">
      <c r="B36" s="224" t="s">
        <v>146</v>
      </c>
      <c r="C36" s="223"/>
      <c r="D36" s="224"/>
      <c r="E36" s="224"/>
      <c r="F36" s="194"/>
      <c r="G36" s="174"/>
      <c r="H36" s="174"/>
      <c r="I36" s="224"/>
      <c r="J36" s="224"/>
    </row>
    <row r="37" spans="2:10" ht="24">
      <c r="B37" s="1070" t="s">
        <v>147</v>
      </c>
      <c r="C37" s="1071"/>
      <c r="D37" s="1072"/>
      <c r="E37" s="1072"/>
      <c r="F37" s="194"/>
      <c r="G37" s="174"/>
      <c r="H37" s="174"/>
      <c r="I37" s="1072"/>
      <c r="J37" s="1072"/>
    </row>
    <row r="38" spans="2:10">
      <c r="B38" s="1073" t="s">
        <v>855</v>
      </c>
      <c r="C38" s="1053">
        <v>12</v>
      </c>
      <c r="D38" s="907">
        <v>560400993</v>
      </c>
      <c r="E38" s="1074">
        <v>0</v>
      </c>
      <c r="F38" s="194"/>
      <c r="G38" s="174"/>
      <c r="H38" s="174"/>
      <c r="I38" s="1074">
        <v>0</v>
      </c>
      <c r="J38" s="1074">
        <v>0</v>
      </c>
    </row>
    <row r="39" spans="2:10" ht="24">
      <c r="B39" s="362" t="s">
        <v>856</v>
      </c>
      <c r="C39" s="199">
        <v>20</v>
      </c>
      <c r="D39" s="200">
        <v>-1745708</v>
      </c>
      <c r="E39" s="225">
        <v>-225558</v>
      </c>
      <c r="F39" s="194"/>
      <c r="G39" s="811"/>
      <c r="H39" s="174"/>
      <c r="I39" s="225">
        <v>0</v>
      </c>
      <c r="J39" s="225">
        <v>0</v>
      </c>
    </row>
    <row r="40" spans="2:10" ht="24">
      <c r="B40" s="1058" t="s">
        <v>148</v>
      </c>
      <c r="C40" s="1059"/>
      <c r="D40" s="1054">
        <v>558655285</v>
      </c>
      <c r="E40" s="1054">
        <v>-225558</v>
      </c>
      <c r="F40" s="194"/>
      <c r="G40" s="812"/>
      <c r="H40" s="174"/>
      <c r="I40" s="1054">
        <v>0</v>
      </c>
      <c r="J40" s="1054">
        <v>0</v>
      </c>
    </row>
    <row r="41" spans="2:10">
      <c r="B41" s="1075"/>
      <c r="C41" s="1076"/>
      <c r="D41" s="1076"/>
      <c r="E41" s="1076"/>
      <c r="F41" s="194"/>
      <c r="G41" s="174"/>
      <c r="H41" s="174"/>
      <c r="I41" s="1076"/>
      <c r="J41" s="1076"/>
    </row>
    <row r="42" spans="2:10" ht="24">
      <c r="B42" s="1058" t="s">
        <v>149</v>
      </c>
      <c r="C42" s="1071"/>
      <c r="D42" s="1072"/>
      <c r="E42" s="1072"/>
      <c r="F42" s="194"/>
      <c r="G42" s="174"/>
      <c r="H42" s="174"/>
      <c r="I42" s="1072"/>
      <c r="J42" s="1072"/>
    </row>
    <row r="43" spans="2:10">
      <c r="B43" s="224" t="s">
        <v>150</v>
      </c>
      <c r="C43" s="1077"/>
      <c r="D43" s="1078"/>
      <c r="E43" s="1078"/>
      <c r="F43" s="194"/>
      <c r="G43" s="174"/>
      <c r="H43" s="174"/>
      <c r="I43" s="1078"/>
      <c r="J43" s="1078"/>
    </row>
    <row r="44" spans="2:10">
      <c r="B44" s="362" t="s">
        <v>151</v>
      </c>
      <c r="C44" s="362"/>
      <c r="D44" s="225">
        <v>1239874</v>
      </c>
      <c r="E44" s="225">
        <v>5833663</v>
      </c>
      <c r="F44" s="194"/>
      <c r="G44" s="77">
        <v>0</v>
      </c>
      <c r="H44" s="174">
        <v>0</v>
      </c>
      <c r="I44" s="225">
        <v>485629</v>
      </c>
      <c r="J44" s="225">
        <v>4563311</v>
      </c>
    </row>
    <row r="45" spans="2:10" ht="24">
      <c r="B45" s="1079" t="s">
        <v>152</v>
      </c>
      <c r="C45" s="1080"/>
      <c r="D45" s="1081">
        <v>1239874</v>
      </c>
      <c r="E45" s="1081">
        <v>5833663</v>
      </c>
      <c r="F45" s="194"/>
      <c r="G45" s="812">
        <v>1</v>
      </c>
      <c r="H45" s="174"/>
      <c r="I45" s="1081">
        <v>485629</v>
      </c>
      <c r="J45" s="1081">
        <v>4563311</v>
      </c>
    </row>
    <row r="46" spans="2:10">
      <c r="B46" s="1082"/>
      <c r="C46" s="1083"/>
      <c r="D46" s="1083"/>
      <c r="E46" s="1083"/>
      <c r="F46" s="77"/>
      <c r="G46" s="811">
        <v>0.73</v>
      </c>
      <c r="I46" s="1083"/>
      <c r="J46" s="1083"/>
    </row>
    <row r="47" spans="2:10">
      <c r="B47" s="1079" t="s">
        <v>153</v>
      </c>
      <c r="C47" s="1079"/>
      <c r="D47" s="1079">
        <v>559895159</v>
      </c>
      <c r="E47" s="1079">
        <v>5608105</v>
      </c>
      <c r="F47" s="194"/>
      <c r="G47" s="812">
        <v>1</v>
      </c>
      <c r="H47" s="174"/>
      <c r="I47" s="1079">
        <v>485629</v>
      </c>
      <c r="J47" s="1079">
        <v>4563311</v>
      </c>
    </row>
    <row r="48" spans="2:10">
      <c r="B48" s="1075"/>
      <c r="C48" s="1076"/>
      <c r="D48" s="1076"/>
      <c r="E48" s="1076"/>
      <c r="F48" s="194"/>
      <c r="G48" s="174"/>
      <c r="H48" s="174"/>
      <c r="I48" s="1076"/>
      <c r="J48" s="1076"/>
    </row>
    <row r="49" spans="2:10" ht="24">
      <c r="B49" s="1058" t="s">
        <v>154</v>
      </c>
      <c r="C49" s="1071"/>
      <c r="D49" s="1072"/>
      <c r="E49" s="1072"/>
      <c r="F49" s="194"/>
      <c r="G49" s="174"/>
      <c r="H49" s="174"/>
      <c r="I49" s="1072"/>
      <c r="J49" s="1072"/>
    </row>
    <row r="50" spans="2:10" ht="24">
      <c r="B50" s="1073" t="s">
        <v>857</v>
      </c>
      <c r="C50" s="1084"/>
      <c r="D50" s="907">
        <v>-151308268</v>
      </c>
      <c r="E50" s="1074">
        <v>0</v>
      </c>
      <c r="F50" s="194"/>
      <c r="G50" s="194"/>
      <c r="H50" s="194"/>
      <c r="I50" s="1074">
        <v>0</v>
      </c>
      <c r="J50" s="1074">
        <v>0</v>
      </c>
    </row>
    <row r="51" spans="2:10" ht="24">
      <c r="B51" s="361" t="s">
        <v>858</v>
      </c>
      <c r="C51" s="548"/>
      <c r="D51" s="549">
        <v>471341</v>
      </c>
      <c r="E51" s="549">
        <v>60901</v>
      </c>
      <c r="F51" s="194"/>
      <c r="G51" s="194"/>
      <c r="H51" s="194"/>
      <c r="I51" s="549">
        <v>0</v>
      </c>
      <c r="J51" s="549">
        <v>0</v>
      </c>
    </row>
    <row r="52" spans="2:10" ht="24">
      <c r="B52" s="1058" t="s">
        <v>155</v>
      </c>
      <c r="C52" s="1059"/>
      <c r="D52" s="1054">
        <v>-150836927</v>
      </c>
      <c r="E52" s="1054">
        <v>60901</v>
      </c>
      <c r="F52" s="194"/>
      <c r="G52" s="174"/>
      <c r="H52" s="174"/>
      <c r="I52" s="1054">
        <v>0</v>
      </c>
      <c r="J52" s="1054">
        <v>0</v>
      </c>
    </row>
    <row r="53" spans="2:10">
      <c r="B53" s="1075"/>
      <c r="C53" s="1076"/>
      <c r="D53" s="1076"/>
      <c r="E53" s="1076"/>
      <c r="F53" s="194"/>
      <c r="G53" s="174"/>
      <c r="H53" s="174"/>
      <c r="I53" s="1076"/>
      <c r="J53" s="1076"/>
    </row>
    <row r="54" spans="2:10" ht="24">
      <c r="B54" s="1058" t="s">
        <v>154</v>
      </c>
      <c r="C54" s="1085"/>
      <c r="D54" s="1072"/>
      <c r="E54" s="1072"/>
      <c r="F54" s="194"/>
      <c r="G54" s="174"/>
      <c r="H54" s="174"/>
      <c r="I54" s="1072"/>
      <c r="J54" s="1072"/>
    </row>
    <row r="55" spans="2:10">
      <c r="B55" s="362" t="s">
        <v>156</v>
      </c>
      <c r="C55" s="226"/>
      <c r="D55" s="225">
        <v>-334766</v>
      </c>
      <c r="E55" s="225">
        <v>-1575089</v>
      </c>
      <c r="F55" s="194"/>
      <c r="G55" s="174"/>
      <c r="H55" s="174"/>
      <c r="I55" s="225"/>
      <c r="J55" s="225"/>
    </row>
    <row r="56" spans="2:10" ht="24">
      <c r="B56" s="1058" t="s">
        <v>848</v>
      </c>
      <c r="C56" s="1059"/>
      <c r="D56" s="1054">
        <v>-334766</v>
      </c>
      <c r="E56" s="1054">
        <v>-1575089</v>
      </c>
      <c r="F56" s="194"/>
      <c r="G56" s="174"/>
      <c r="H56" s="174"/>
      <c r="I56" s="1054"/>
      <c r="J56" s="1054"/>
    </row>
    <row r="57" spans="2:10">
      <c r="B57" s="1086"/>
      <c r="C57" s="1087"/>
      <c r="D57" s="1087"/>
      <c r="E57" s="1087"/>
      <c r="F57" s="194"/>
      <c r="G57" s="194"/>
      <c r="H57" s="194"/>
      <c r="I57" s="1087"/>
      <c r="J57" s="1087"/>
    </row>
    <row r="58" spans="2:10">
      <c r="B58" s="1054" t="s">
        <v>157</v>
      </c>
      <c r="C58" s="1059"/>
      <c r="D58" s="1054">
        <v>408723466</v>
      </c>
      <c r="E58" s="1054">
        <v>4093917</v>
      </c>
      <c r="F58" s="194"/>
      <c r="G58" s="174"/>
      <c r="H58" s="174"/>
      <c r="I58" s="1054"/>
      <c r="J58" s="1054"/>
    </row>
    <row r="59" spans="2:10">
      <c r="B59" s="1086"/>
      <c r="C59" s="1087"/>
      <c r="D59" s="1087"/>
      <c r="E59" s="1087"/>
      <c r="F59" s="194"/>
      <c r="G59" s="194"/>
      <c r="H59" s="194"/>
      <c r="I59" s="1087"/>
      <c r="J59" s="1087"/>
    </row>
    <row r="60" spans="2:10">
      <c r="B60" s="1054" t="s">
        <v>158</v>
      </c>
      <c r="C60" s="1059"/>
      <c r="D60" s="1054">
        <v>533065120</v>
      </c>
      <c r="E60" s="1054">
        <v>137486233</v>
      </c>
      <c r="F60" s="194"/>
      <c r="G60" s="174"/>
      <c r="H60" s="174"/>
      <c r="I60" s="1054"/>
      <c r="J60" s="1054"/>
    </row>
    <row r="61" spans="2:10">
      <c r="B61" s="1061" t="s">
        <v>159</v>
      </c>
      <c r="C61" s="1086"/>
      <c r="D61" s="1087"/>
      <c r="E61" s="1087"/>
      <c r="F61" s="194"/>
      <c r="G61" s="622"/>
      <c r="H61" s="174"/>
      <c r="I61" s="1087"/>
      <c r="J61" s="1087"/>
    </row>
    <row r="62" spans="2:10">
      <c r="B62" s="1073" t="s">
        <v>160</v>
      </c>
      <c r="C62" s="1053"/>
      <c r="D62" s="1074">
        <v>533047272</v>
      </c>
      <c r="E62" s="1074">
        <v>137484343</v>
      </c>
      <c r="F62" s="194"/>
      <c r="G62" s="194"/>
      <c r="H62" s="174"/>
      <c r="I62" s="1074"/>
      <c r="J62" s="1074"/>
    </row>
    <row r="63" spans="2:10">
      <c r="B63" s="362" t="s">
        <v>161</v>
      </c>
      <c r="C63" s="199"/>
      <c r="D63" s="225">
        <v>17848</v>
      </c>
      <c r="E63" s="225">
        <v>1890</v>
      </c>
      <c r="F63" s="194"/>
      <c r="G63" s="194"/>
      <c r="H63" s="174"/>
      <c r="I63" s="225"/>
      <c r="J63" s="225"/>
    </row>
    <row r="64" spans="2:10">
      <c r="B64" s="1054" t="s">
        <v>162</v>
      </c>
      <c r="C64" s="1059"/>
      <c r="D64" s="1054">
        <v>533065120</v>
      </c>
      <c r="E64" s="1054">
        <v>137486233</v>
      </c>
      <c r="F64" s="194"/>
      <c r="G64" s="174"/>
      <c r="H64" s="174"/>
      <c r="I64" s="1054"/>
      <c r="J64" s="1054"/>
    </row>
    <row r="65" spans="4:5"/>
    <row r="66" spans="4:5">
      <c r="D66" s="195">
        <v>0</v>
      </c>
      <c r="E66" s="195">
        <v>0</v>
      </c>
    </row>
  </sheetData>
  <mergeCells count="7">
    <mergeCell ref="B32:B33"/>
    <mergeCell ref="C32:C33"/>
    <mergeCell ref="G32:G33"/>
    <mergeCell ref="H2:H3"/>
    <mergeCell ref="B2:B3"/>
    <mergeCell ref="C2:C3"/>
    <mergeCell ref="G2:G3"/>
  </mergeCells>
  <conditionalFormatting sqref="F38">
    <cfRule type="cellIs" dxfId="4" priority="1" operator="lessThan">
      <formula>0</formula>
    </cfRule>
    <cfRule type="cellIs" dxfId="3" priority="2" operator="greaterThan">
      <formula>0</formula>
    </cfRule>
  </conditionalFormatting>
  <conditionalFormatting sqref="F44">
    <cfRule type="cellIs" dxfId="2" priority="3" operator="lessThan">
      <formula>0</formula>
    </cfRule>
    <cfRule type="cellIs" dxfId="1" priority="4" operator="greaterThan">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theme="9" tint="-0.499984740745262"/>
  </sheetPr>
  <dimension ref="A1:Y25"/>
  <sheetViews>
    <sheetView showGridLines="0" zoomScale="120" zoomScaleNormal="120" workbookViewId="0"/>
  </sheetViews>
  <sheetFormatPr baseColWidth="10" defaultColWidth="0" defaultRowHeight="10.199999999999999" zeroHeight="1" outlineLevelRow="1"/>
  <cols>
    <col min="1" max="1" width="4" style="14" bestFit="1" customWidth="1"/>
    <col min="2" max="2" width="19" style="14" customWidth="1"/>
    <col min="3" max="3" width="3.88671875" style="14" customWidth="1"/>
    <col min="4" max="4" width="10" style="14" customWidth="1"/>
    <col min="5" max="5" width="11.33203125" style="14" bestFit="1" customWidth="1"/>
    <col min="6" max="6" width="10" style="14" customWidth="1"/>
    <col min="7" max="7" width="11.109375" style="14" customWidth="1"/>
    <col min="8" max="9" width="10" style="14" bestFit="1" customWidth="1"/>
    <col min="10" max="10" width="8.33203125" style="14" hidden="1" customWidth="1"/>
    <col min="11" max="11" width="9.6640625" style="14" customWidth="1"/>
    <col min="12" max="12" width="9" style="14" bestFit="1" customWidth="1"/>
    <col min="13" max="13" width="10.5546875" style="14" customWidth="1"/>
    <col min="14" max="14" width="10.6640625" style="14" customWidth="1"/>
    <col min="15" max="15" width="11.33203125" style="14" customWidth="1"/>
    <col min="16" max="16" width="11.5546875" style="14" customWidth="1"/>
    <col min="17" max="21" width="11.5546875" style="14" hidden="1"/>
    <col min="22" max="25" width="0" style="14" hidden="1"/>
    <col min="26" max="16384" width="11.5546875" style="14" hidden="1"/>
  </cols>
  <sheetData>
    <row r="1" spans="2:15"/>
    <row r="2" spans="2:15">
      <c r="B2" s="1088" t="s">
        <v>227</v>
      </c>
      <c r="C2" s="1088" t="s">
        <v>85</v>
      </c>
      <c r="D2" s="1088" t="s">
        <v>228</v>
      </c>
      <c r="E2" s="1088" t="s">
        <v>229</v>
      </c>
      <c r="F2" s="1088" t="s">
        <v>230</v>
      </c>
      <c r="G2" s="1088" t="s">
        <v>231</v>
      </c>
      <c r="H2" s="1089" t="s">
        <v>232</v>
      </c>
      <c r="I2" s="1089"/>
      <c r="J2" s="1089"/>
      <c r="K2" s="1089"/>
      <c r="L2" s="1088" t="s">
        <v>233</v>
      </c>
      <c r="M2" s="1088" t="s">
        <v>234</v>
      </c>
      <c r="N2" s="1088" t="s">
        <v>58</v>
      </c>
      <c r="O2" s="1088" t="s">
        <v>235</v>
      </c>
    </row>
    <row r="3" spans="2:15" ht="47.25" customHeight="1">
      <c r="B3" s="938"/>
      <c r="C3" s="938"/>
      <c r="D3" s="938"/>
      <c r="E3" s="938"/>
      <c r="F3" s="938"/>
      <c r="G3" s="938"/>
      <c r="H3" s="550" t="s">
        <v>236</v>
      </c>
      <c r="I3" s="550" t="s">
        <v>237</v>
      </c>
      <c r="J3" s="550" t="s">
        <v>238</v>
      </c>
      <c r="K3" s="550" t="s">
        <v>239</v>
      </c>
      <c r="L3" s="938"/>
      <c r="M3" s="938"/>
      <c r="N3" s="938"/>
      <c r="O3" s="938"/>
    </row>
    <row r="4" spans="2:15" ht="11.25" customHeight="1">
      <c r="B4" s="939"/>
      <c r="C4" s="939"/>
      <c r="D4" s="551" t="s">
        <v>88</v>
      </c>
      <c r="E4" s="551" t="s">
        <v>88</v>
      </c>
      <c r="F4" s="551" t="s">
        <v>88</v>
      </c>
      <c r="G4" s="551" t="s">
        <v>88</v>
      </c>
      <c r="H4" s="551" t="s">
        <v>88</v>
      </c>
      <c r="I4" s="551" t="s">
        <v>88</v>
      </c>
      <c r="J4" s="551" t="s">
        <v>88</v>
      </c>
      <c r="K4" s="551" t="s">
        <v>88</v>
      </c>
      <c r="L4" s="551" t="s">
        <v>88</v>
      </c>
      <c r="M4" s="551" t="s">
        <v>88</v>
      </c>
      <c r="N4" s="551" t="s">
        <v>88</v>
      </c>
      <c r="O4" s="551" t="s">
        <v>88</v>
      </c>
    </row>
    <row r="5" spans="2:15" ht="15" customHeight="1">
      <c r="B5" s="1090" t="s">
        <v>832</v>
      </c>
      <c r="C5" s="1091"/>
      <c r="D5" s="1091">
        <v>155567354</v>
      </c>
      <c r="E5" s="1091">
        <v>164064038</v>
      </c>
      <c r="F5" s="1091">
        <v>-5965550</v>
      </c>
      <c r="G5" s="1091">
        <v>411044222</v>
      </c>
      <c r="H5" s="1091">
        <v>162546852</v>
      </c>
      <c r="I5" s="1091">
        <v>-1149086</v>
      </c>
      <c r="J5" s="1091">
        <v>0</v>
      </c>
      <c r="K5" s="1091">
        <v>0</v>
      </c>
      <c r="L5" s="1091">
        <v>161397766</v>
      </c>
      <c r="M5" s="1091">
        <v>886107830</v>
      </c>
      <c r="N5" s="1091">
        <v>31468</v>
      </c>
      <c r="O5" s="1091">
        <v>886139298</v>
      </c>
    </row>
    <row r="6" spans="2:15" ht="12" customHeight="1">
      <c r="B6" s="1092" t="s">
        <v>141</v>
      </c>
      <c r="C6" s="1093"/>
      <c r="D6" s="1094">
        <v>0</v>
      </c>
      <c r="E6" s="1094">
        <v>0</v>
      </c>
      <c r="F6" s="1094">
        <v>0</v>
      </c>
      <c r="G6" s="1095">
        <v>124339646</v>
      </c>
      <c r="H6" s="1094">
        <v>0</v>
      </c>
      <c r="I6" s="1094">
        <v>0</v>
      </c>
      <c r="J6" s="1094">
        <v>0</v>
      </c>
      <c r="K6" s="1094">
        <v>0</v>
      </c>
      <c r="L6" s="1094">
        <v>0</v>
      </c>
      <c r="M6" s="1091">
        <v>124339646</v>
      </c>
      <c r="N6" s="1094">
        <v>2008</v>
      </c>
      <c r="O6" s="1091">
        <v>124341654</v>
      </c>
    </row>
    <row r="7" spans="2:15" ht="12" customHeight="1">
      <c r="B7" s="552" t="s">
        <v>241</v>
      </c>
      <c r="C7" s="553"/>
      <c r="D7" s="554">
        <v>0</v>
      </c>
      <c r="E7" s="554">
        <v>0</v>
      </c>
      <c r="F7" s="554">
        <v>0</v>
      </c>
      <c r="G7" s="554">
        <v>0</v>
      </c>
      <c r="H7" s="575">
        <v>409076866</v>
      </c>
      <c r="I7" s="554">
        <v>905108</v>
      </c>
      <c r="J7" s="554"/>
      <c r="K7" s="575">
        <v>-1274348</v>
      </c>
      <c r="L7" s="554">
        <v>408707626</v>
      </c>
      <c r="M7" s="1091">
        <v>408707626</v>
      </c>
      <c r="N7" s="575">
        <v>15840</v>
      </c>
      <c r="O7" s="1091">
        <v>408723466</v>
      </c>
    </row>
    <row r="8" spans="2:15" ht="12" customHeight="1">
      <c r="B8" s="1096" t="s">
        <v>242</v>
      </c>
      <c r="C8" s="1097"/>
      <c r="D8" s="1091">
        <v>0</v>
      </c>
      <c r="E8" s="1091">
        <v>0</v>
      </c>
      <c r="F8" s="1091">
        <v>0</v>
      </c>
      <c r="G8" s="1091">
        <v>124339646</v>
      </c>
      <c r="H8" s="1091">
        <v>409076866</v>
      </c>
      <c r="I8" s="1091">
        <v>905108</v>
      </c>
      <c r="J8" s="1091">
        <v>0</v>
      </c>
      <c r="K8" s="1091">
        <v>-1274348</v>
      </c>
      <c r="L8" s="1091">
        <v>408707626</v>
      </c>
      <c r="M8" s="1091">
        <v>533047272</v>
      </c>
      <c r="N8" s="1091">
        <v>17848</v>
      </c>
      <c r="O8" s="1091">
        <v>533065120</v>
      </c>
    </row>
    <row r="9" spans="2:15" ht="12" customHeight="1">
      <c r="B9" s="1092" t="s">
        <v>243</v>
      </c>
      <c r="C9" s="1098"/>
      <c r="D9" s="1094">
        <v>0</v>
      </c>
      <c r="E9" s="1094">
        <v>0</v>
      </c>
      <c r="F9" s="1094">
        <v>0</v>
      </c>
      <c r="G9" s="1095">
        <v>-127088092</v>
      </c>
      <c r="H9" s="1094">
        <v>0</v>
      </c>
      <c r="I9" s="1094">
        <v>0</v>
      </c>
      <c r="J9" s="1094">
        <v>0</v>
      </c>
      <c r="K9" s="1094">
        <v>0</v>
      </c>
      <c r="L9" s="1094">
        <v>0</v>
      </c>
      <c r="M9" s="1091">
        <v>-127088092</v>
      </c>
      <c r="N9" s="1095">
        <v>-858</v>
      </c>
      <c r="O9" s="1091">
        <v>-127088950</v>
      </c>
    </row>
    <row r="10" spans="2:15" ht="19.2">
      <c r="B10" s="552" t="s">
        <v>244</v>
      </c>
      <c r="C10" s="553"/>
      <c r="D10" s="554">
        <v>0</v>
      </c>
      <c r="E10" s="554">
        <v>0</v>
      </c>
      <c r="F10" s="554">
        <v>0</v>
      </c>
      <c r="G10" s="575">
        <v>-1274408</v>
      </c>
      <c r="H10" s="554">
        <v>0</v>
      </c>
      <c r="I10" s="554">
        <v>0</v>
      </c>
      <c r="J10" s="554">
        <v>0</v>
      </c>
      <c r="K10" s="575">
        <v>1274348</v>
      </c>
      <c r="L10" s="554">
        <v>1274348</v>
      </c>
      <c r="M10" s="1091">
        <v>-60</v>
      </c>
      <c r="N10" s="575">
        <v>60</v>
      </c>
      <c r="O10" s="1091">
        <v>0</v>
      </c>
    </row>
    <row r="11" spans="2:15" ht="19.2">
      <c r="B11" s="1099" t="s">
        <v>245</v>
      </c>
      <c r="C11" s="1091"/>
      <c r="D11" s="1091">
        <v>0</v>
      </c>
      <c r="E11" s="1091">
        <v>0</v>
      </c>
      <c r="F11" s="1091">
        <v>0</v>
      </c>
      <c r="G11" s="1091">
        <v>-4022854</v>
      </c>
      <c r="H11" s="1091">
        <v>409076866</v>
      </c>
      <c r="I11" s="1091">
        <v>905108</v>
      </c>
      <c r="J11" s="1091">
        <v>0</v>
      </c>
      <c r="K11" s="1091">
        <v>0</v>
      </c>
      <c r="L11" s="1091">
        <v>409981974</v>
      </c>
      <c r="M11" s="1091">
        <v>405959120</v>
      </c>
      <c r="N11" s="1091">
        <v>17050</v>
      </c>
      <c r="O11" s="1091">
        <v>405976170</v>
      </c>
    </row>
    <row r="12" spans="2:15" ht="12" customHeight="1">
      <c r="B12" s="1090" t="s">
        <v>860</v>
      </c>
      <c r="C12" s="1100">
        <v>22</v>
      </c>
      <c r="D12" s="1091">
        <v>155567354</v>
      </c>
      <c r="E12" s="1091">
        <v>164064038</v>
      </c>
      <c r="F12" s="1091">
        <v>-5965550</v>
      </c>
      <c r="G12" s="1091">
        <v>407021368</v>
      </c>
      <c r="H12" s="1091">
        <v>571623718</v>
      </c>
      <c r="I12" s="1091">
        <v>-243978</v>
      </c>
      <c r="J12" s="1091">
        <v>0</v>
      </c>
      <c r="K12" s="1091">
        <v>0</v>
      </c>
      <c r="L12" s="1091">
        <v>571379740</v>
      </c>
      <c r="M12" s="1091">
        <v>1292066950</v>
      </c>
      <c r="N12" s="1091">
        <v>48518</v>
      </c>
      <c r="O12" s="1091">
        <v>1292115468</v>
      </c>
    </row>
    <row r="13" spans="2:15" ht="12" customHeight="1">
      <c r="B13" s="556"/>
      <c r="C13" s="556"/>
      <c r="D13" s="813">
        <v>0</v>
      </c>
      <c r="E13" s="813">
        <v>0</v>
      </c>
      <c r="F13" s="813">
        <v>0</v>
      </c>
      <c r="G13" s="813">
        <v>-1</v>
      </c>
      <c r="H13" s="813"/>
      <c r="I13" s="813"/>
      <c r="J13" s="556"/>
      <c r="K13" s="556"/>
      <c r="L13" s="556"/>
      <c r="M13" s="556"/>
      <c r="N13" s="556"/>
      <c r="O13" s="556"/>
    </row>
    <row r="14" spans="2:15" ht="12" customHeight="1">
      <c r="B14" s="1089" t="s">
        <v>227</v>
      </c>
      <c r="C14" s="1089" t="s">
        <v>85</v>
      </c>
      <c r="D14" s="1089" t="s">
        <v>228</v>
      </c>
      <c r="E14" s="1089" t="s">
        <v>229</v>
      </c>
      <c r="F14" s="1089" t="s">
        <v>230</v>
      </c>
      <c r="G14" s="1089" t="s">
        <v>231</v>
      </c>
      <c r="H14" s="1089" t="s">
        <v>232</v>
      </c>
      <c r="I14" s="1089"/>
      <c r="J14" s="1089"/>
      <c r="K14" s="1089"/>
      <c r="L14" s="1088" t="s">
        <v>233</v>
      </c>
      <c r="M14" s="1088" t="s">
        <v>234</v>
      </c>
      <c r="N14" s="1089" t="s">
        <v>58</v>
      </c>
      <c r="O14" s="1089" t="s">
        <v>235</v>
      </c>
    </row>
    <row r="15" spans="2:15" ht="48" customHeight="1">
      <c r="B15" s="1089"/>
      <c r="C15" s="1089"/>
      <c r="D15" s="1088"/>
      <c r="E15" s="1088"/>
      <c r="F15" s="1088"/>
      <c r="G15" s="1088"/>
      <c r="H15" s="1101" t="s">
        <v>236</v>
      </c>
      <c r="I15" s="550" t="s">
        <v>237</v>
      </c>
      <c r="J15" s="550" t="s">
        <v>238</v>
      </c>
      <c r="K15" s="1101" t="s">
        <v>239</v>
      </c>
      <c r="L15" s="938"/>
      <c r="M15" s="938"/>
      <c r="N15" s="1088"/>
      <c r="O15" s="1088"/>
    </row>
    <row r="16" spans="2:15" ht="9.75" customHeight="1">
      <c r="B16" s="1089"/>
      <c r="C16" s="1089"/>
      <c r="D16" s="551" t="s">
        <v>88</v>
      </c>
      <c r="E16" s="551" t="s">
        <v>88</v>
      </c>
      <c r="F16" s="551" t="s">
        <v>88</v>
      </c>
      <c r="G16" s="551" t="s">
        <v>88</v>
      </c>
      <c r="H16" s="551" t="s">
        <v>88</v>
      </c>
      <c r="I16" s="551" t="s">
        <v>88</v>
      </c>
      <c r="J16" s="551" t="s">
        <v>88</v>
      </c>
      <c r="K16" s="551" t="s">
        <v>88</v>
      </c>
      <c r="L16" s="551" t="s">
        <v>88</v>
      </c>
      <c r="M16" s="551" t="s">
        <v>88</v>
      </c>
      <c r="N16" s="551" t="s">
        <v>88</v>
      </c>
      <c r="O16" s="551" t="s">
        <v>88</v>
      </c>
    </row>
    <row r="17" spans="2:15" s="16" customFormat="1" ht="12" customHeight="1">
      <c r="B17" s="1090" t="s">
        <v>240</v>
      </c>
      <c r="C17" s="1091"/>
      <c r="D17" s="1091">
        <v>155567354</v>
      </c>
      <c r="E17" s="1091">
        <v>164064038</v>
      </c>
      <c r="F17" s="1091">
        <v>-5965550</v>
      </c>
      <c r="G17" s="1091">
        <v>368056492</v>
      </c>
      <c r="H17" s="1091">
        <v>162546852</v>
      </c>
      <c r="I17" s="1091">
        <v>-5407660</v>
      </c>
      <c r="J17" s="1091">
        <v>0</v>
      </c>
      <c r="K17" s="1091">
        <v>0</v>
      </c>
      <c r="L17" s="1091">
        <v>157139192</v>
      </c>
      <c r="M17" s="1091">
        <v>838861526</v>
      </c>
      <c r="N17" s="1091">
        <v>29573</v>
      </c>
      <c r="O17" s="1091">
        <v>838891099</v>
      </c>
    </row>
    <row r="18" spans="2:15" s="16" customFormat="1" ht="12" customHeight="1">
      <c r="B18" s="1092" t="s">
        <v>141</v>
      </c>
      <c r="C18" s="1093"/>
      <c r="D18" s="1094">
        <v>0</v>
      </c>
      <c r="E18" s="1094">
        <v>0</v>
      </c>
      <c r="F18" s="1094">
        <v>0</v>
      </c>
      <c r="G18" s="1094">
        <v>133390421</v>
      </c>
      <c r="H18" s="1094">
        <v>0</v>
      </c>
      <c r="I18" s="1094">
        <v>0</v>
      </c>
      <c r="J18" s="1094">
        <v>0</v>
      </c>
      <c r="K18" s="1094">
        <v>0</v>
      </c>
      <c r="L18" s="1094">
        <v>0</v>
      </c>
      <c r="M18" s="1091">
        <v>133390421</v>
      </c>
      <c r="N18" s="1094">
        <v>1895</v>
      </c>
      <c r="O18" s="1091">
        <v>133392316</v>
      </c>
    </row>
    <row r="19" spans="2:15" s="16" customFormat="1" ht="12" customHeight="1">
      <c r="B19" s="552" t="s">
        <v>241</v>
      </c>
      <c r="C19" s="553"/>
      <c r="D19" s="554">
        <v>0</v>
      </c>
      <c r="E19" s="554">
        <v>0</v>
      </c>
      <c r="F19" s="554">
        <v>0</v>
      </c>
      <c r="G19" s="554">
        <v>0</v>
      </c>
      <c r="H19" s="554">
        <v>0</v>
      </c>
      <c r="I19" s="554">
        <v>4258574</v>
      </c>
      <c r="J19" s="554">
        <v>0</v>
      </c>
      <c r="K19" s="575">
        <v>-164652</v>
      </c>
      <c r="L19" s="555">
        <v>4093922</v>
      </c>
      <c r="M19" s="1091">
        <v>4093922</v>
      </c>
      <c r="N19" s="555">
        <v>-5</v>
      </c>
      <c r="O19" s="1091">
        <v>4093917</v>
      </c>
    </row>
    <row r="20" spans="2:15" s="16" customFormat="1" ht="12" customHeight="1">
      <c r="B20" s="1096" t="s">
        <v>242</v>
      </c>
      <c r="C20" s="1102"/>
      <c r="D20" s="1091">
        <v>0</v>
      </c>
      <c r="E20" s="1091">
        <v>0</v>
      </c>
      <c r="F20" s="1091">
        <v>0</v>
      </c>
      <c r="G20" s="1091">
        <v>133390421</v>
      </c>
      <c r="H20" s="1091">
        <v>0</v>
      </c>
      <c r="I20" s="1091">
        <v>4258574</v>
      </c>
      <c r="J20" s="1091">
        <v>0</v>
      </c>
      <c r="K20" s="1091">
        <v>-164652</v>
      </c>
      <c r="L20" s="1091">
        <v>4093922</v>
      </c>
      <c r="M20" s="1091">
        <v>137484343</v>
      </c>
      <c r="N20" s="1091">
        <v>1890</v>
      </c>
      <c r="O20" s="1091">
        <v>137486233</v>
      </c>
    </row>
    <row r="21" spans="2:15" s="16" customFormat="1" outlineLevel="1">
      <c r="B21" s="1092" t="s">
        <v>243</v>
      </c>
      <c r="C21" s="1098"/>
      <c r="D21" s="1094">
        <v>0</v>
      </c>
      <c r="E21" s="1094">
        <v>0</v>
      </c>
      <c r="F21" s="1094">
        <v>0</v>
      </c>
      <c r="G21" s="1094">
        <v>-90248678</v>
      </c>
      <c r="H21" s="1094">
        <v>0</v>
      </c>
      <c r="I21" s="1094">
        <v>0</v>
      </c>
      <c r="J21" s="1094">
        <v>0</v>
      </c>
      <c r="K21" s="1094">
        <v>0</v>
      </c>
      <c r="L21" s="1094">
        <v>0</v>
      </c>
      <c r="M21" s="1091">
        <v>-90248678</v>
      </c>
      <c r="N21" s="1094">
        <v>0</v>
      </c>
      <c r="O21" s="1091">
        <v>-90248678</v>
      </c>
    </row>
    <row r="22" spans="2:15" s="16" customFormat="1" ht="19.2" outlineLevel="1">
      <c r="B22" s="552" t="s">
        <v>244</v>
      </c>
      <c r="C22" s="553"/>
      <c r="D22" s="554">
        <v>0</v>
      </c>
      <c r="E22" s="554">
        <v>0</v>
      </c>
      <c r="F22" s="554">
        <v>0</v>
      </c>
      <c r="G22" s="575">
        <v>-154013</v>
      </c>
      <c r="H22" s="554">
        <v>0</v>
      </c>
      <c r="I22" s="554">
        <v>0</v>
      </c>
      <c r="J22" s="554">
        <v>0</v>
      </c>
      <c r="K22" s="575">
        <v>164652</v>
      </c>
      <c r="L22" s="555">
        <v>164652</v>
      </c>
      <c r="M22" s="1091">
        <v>10639</v>
      </c>
      <c r="N22" s="555">
        <v>5</v>
      </c>
      <c r="O22" s="1091">
        <v>10644</v>
      </c>
    </row>
    <row r="23" spans="2:15" s="16" customFormat="1" ht="19.2">
      <c r="B23" s="1099" t="s">
        <v>245</v>
      </c>
      <c r="C23" s="1091"/>
      <c r="D23" s="1091">
        <v>0</v>
      </c>
      <c r="E23" s="1091">
        <v>0</v>
      </c>
      <c r="F23" s="1091">
        <v>0</v>
      </c>
      <c r="G23" s="1091">
        <v>42987730</v>
      </c>
      <c r="H23" s="1091">
        <v>0</v>
      </c>
      <c r="I23" s="1091">
        <v>4258574</v>
      </c>
      <c r="J23" s="1091">
        <v>0</v>
      </c>
      <c r="K23" s="1091">
        <v>0</v>
      </c>
      <c r="L23" s="1091">
        <v>4258574</v>
      </c>
      <c r="M23" s="1091">
        <v>47246304</v>
      </c>
      <c r="N23" s="1091">
        <v>1895</v>
      </c>
      <c r="O23" s="1091">
        <v>47248199</v>
      </c>
    </row>
    <row r="24" spans="2:15" s="16" customFormat="1" ht="12" customHeight="1">
      <c r="B24" s="1090" t="s">
        <v>861</v>
      </c>
      <c r="C24" s="1100">
        <v>22</v>
      </c>
      <c r="D24" s="1091">
        <v>155567354</v>
      </c>
      <c r="E24" s="1091">
        <v>164064038</v>
      </c>
      <c r="F24" s="1091">
        <v>-5965550</v>
      </c>
      <c r="G24" s="1091">
        <v>411044222</v>
      </c>
      <c r="H24" s="1091">
        <v>162546852</v>
      </c>
      <c r="I24" s="1091">
        <v>-1149086</v>
      </c>
      <c r="J24" s="1091">
        <v>0</v>
      </c>
      <c r="K24" s="1091">
        <v>0</v>
      </c>
      <c r="L24" s="1091">
        <v>161397766</v>
      </c>
      <c r="M24" s="1091">
        <v>886107830</v>
      </c>
      <c r="N24" s="1091">
        <v>31468</v>
      </c>
      <c r="O24" s="1091">
        <v>886139298</v>
      </c>
    </row>
    <row r="25" spans="2:15">
      <c r="G25" s="17"/>
      <c r="I25" s="17"/>
      <c r="M25" s="17"/>
      <c r="N25" s="17"/>
      <c r="O25" s="15"/>
    </row>
  </sheetData>
  <mergeCells count="22">
    <mergeCell ref="G14:G15"/>
    <mergeCell ref="H14:K14"/>
    <mergeCell ref="L14:L15"/>
    <mergeCell ref="M14:M15"/>
    <mergeCell ref="N14:N15"/>
    <mergeCell ref="O14:O15"/>
    <mergeCell ref="H2:K2"/>
    <mergeCell ref="L2:L3"/>
    <mergeCell ref="M2:M3"/>
    <mergeCell ref="N2:N3"/>
    <mergeCell ref="O2:O3"/>
    <mergeCell ref="B14:B16"/>
    <mergeCell ref="C14:C16"/>
    <mergeCell ref="D14:D15"/>
    <mergeCell ref="E14:E15"/>
    <mergeCell ref="F14:F15"/>
    <mergeCell ref="G2:G3"/>
    <mergeCell ref="B2:B4"/>
    <mergeCell ref="C2:C4"/>
    <mergeCell ref="D2:D3"/>
    <mergeCell ref="E2:E3"/>
    <mergeCell ref="F2:F3"/>
  </mergeCells>
  <phoneticPr fontId="12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9" tint="-0.499984740745262"/>
  </sheetPr>
  <dimension ref="A1:F79"/>
  <sheetViews>
    <sheetView showGridLines="0" zoomScale="110" zoomScaleNormal="110" workbookViewId="0"/>
  </sheetViews>
  <sheetFormatPr baseColWidth="10" defaultColWidth="0" defaultRowHeight="0" customHeight="1" zeroHeight="1"/>
  <cols>
    <col min="1" max="1" width="5.109375" style="3" customWidth="1"/>
    <col min="2" max="2" width="64.44140625" style="3" customWidth="1"/>
    <col min="3" max="3" width="6" style="2" bestFit="1" customWidth="1"/>
    <col min="4" max="5" width="13.6640625" style="2" bestFit="1" customWidth="1"/>
    <col min="6" max="6" width="11.44140625" style="3" customWidth="1"/>
    <col min="7" max="16384" width="11.44140625" style="3" hidden="1"/>
  </cols>
  <sheetData>
    <row r="1" spans="2:5" ht="11.7" customHeight="1"/>
    <row r="2" spans="2:5" ht="11.7" customHeight="1"/>
    <row r="3" spans="2:5" ht="11.7" customHeight="1">
      <c r="B3" s="1103" t="s">
        <v>163</v>
      </c>
      <c r="C3" s="1104" t="s">
        <v>85</v>
      </c>
      <c r="D3" s="1105">
        <v>45657</v>
      </c>
      <c r="E3" s="1105">
        <v>45291</v>
      </c>
    </row>
    <row r="4" spans="2:5" ht="11.7" customHeight="1">
      <c r="B4" s="1103"/>
      <c r="C4" s="1104"/>
      <c r="D4" s="4" t="s">
        <v>88</v>
      </c>
      <c r="E4" s="4" t="s">
        <v>88</v>
      </c>
    </row>
    <row r="5" spans="2:5" s="5" customFormat="1" ht="11.7" customHeight="1">
      <c r="B5" s="1106" t="s">
        <v>164</v>
      </c>
      <c r="C5" s="1107"/>
      <c r="D5" s="900">
        <v>776472144</v>
      </c>
      <c r="E5" s="900">
        <v>735405398</v>
      </c>
    </row>
    <row r="6" spans="2:5" s="5" customFormat="1" ht="11.7" hidden="1" customHeight="1">
      <c r="B6" s="363" t="s">
        <v>165</v>
      </c>
      <c r="C6" s="227"/>
      <c r="D6" s="901"/>
      <c r="E6" s="901">
        <v>0</v>
      </c>
    </row>
    <row r="7" spans="2:5" s="5" customFormat="1" ht="11.7" hidden="1" customHeight="1">
      <c r="B7" s="363" t="s">
        <v>166</v>
      </c>
      <c r="C7" s="227"/>
      <c r="D7" s="901"/>
      <c r="E7" s="901">
        <v>0</v>
      </c>
    </row>
    <row r="8" spans="2:5" s="5" customFormat="1" ht="11.7" hidden="1" customHeight="1">
      <c r="B8" s="363" t="s">
        <v>167</v>
      </c>
      <c r="C8" s="227"/>
      <c r="D8" s="901"/>
      <c r="E8" s="901">
        <v>0</v>
      </c>
    </row>
    <row r="9" spans="2:5" s="5" customFormat="1" ht="11.7" customHeight="1">
      <c r="B9" s="363" t="s">
        <v>168</v>
      </c>
      <c r="C9" s="227"/>
      <c r="D9" s="901">
        <v>5223545</v>
      </c>
      <c r="E9" s="901">
        <v>4052259</v>
      </c>
    </row>
    <row r="10" spans="2:5" s="5" customFormat="1" ht="16.2" customHeight="1">
      <c r="B10" s="364" t="s">
        <v>169</v>
      </c>
      <c r="C10" s="228"/>
      <c r="D10" s="902">
        <v>781695689</v>
      </c>
      <c r="E10" s="902">
        <v>739457657</v>
      </c>
    </row>
    <row r="11" spans="2:5" s="5" customFormat="1" ht="16.2" customHeight="1">
      <c r="B11" s="363" t="s">
        <v>171</v>
      </c>
      <c r="C11" s="227"/>
      <c r="D11" s="832">
        <v>-284511445</v>
      </c>
      <c r="E11" s="832">
        <v>-269080003.25400001</v>
      </c>
    </row>
    <row r="12" spans="2:5" s="5" customFormat="1" ht="16.2" customHeight="1">
      <c r="B12" s="363" t="s">
        <v>172</v>
      </c>
      <c r="C12" s="227"/>
      <c r="D12" s="832">
        <v>0</v>
      </c>
      <c r="E12" s="832">
        <v>0</v>
      </c>
    </row>
    <row r="13" spans="2:5" s="5" customFormat="1" ht="16.2" customHeight="1">
      <c r="B13" s="363" t="s">
        <v>173</v>
      </c>
      <c r="C13" s="228"/>
      <c r="D13" s="832">
        <v>-77459935</v>
      </c>
      <c r="E13" s="832">
        <v>-80236579</v>
      </c>
    </row>
    <row r="14" spans="2:5" s="5" customFormat="1" ht="16.2" hidden="1" customHeight="1">
      <c r="B14" s="363" t="s">
        <v>174</v>
      </c>
      <c r="C14" s="227"/>
      <c r="D14" s="832"/>
      <c r="E14" s="832"/>
    </row>
    <row r="15" spans="2:5" s="5" customFormat="1" ht="16.2" customHeight="1">
      <c r="B15" s="363" t="s">
        <v>175</v>
      </c>
      <c r="C15" s="227"/>
      <c r="D15" s="832">
        <v>-57752659</v>
      </c>
      <c r="E15" s="832">
        <v>-59328434</v>
      </c>
    </row>
    <row r="16" spans="2:5" s="5" customFormat="1" ht="11.7" customHeight="1">
      <c r="B16" s="364" t="s">
        <v>176</v>
      </c>
      <c r="C16" s="229"/>
      <c r="D16" s="903">
        <v>-419724039</v>
      </c>
      <c r="E16" s="903">
        <v>-408645016.25400001</v>
      </c>
    </row>
    <row r="17" spans="2:5" s="5" customFormat="1" ht="11.7" hidden="1" customHeight="1">
      <c r="B17" s="363" t="s">
        <v>177</v>
      </c>
      <c r="C17" s="227"/>
      <c r="D17" s="901">
        <v>0</v>
      </c>
      <c r="E17" s="901"/>
    </row>
    <row r="18" spans="2:5" s="5" customFormat="1" ht="11.7" hidden="1" customHeight="1">
      <c r="B18" s="363" t="s">
        <v>178</v>
      </c>
      <c r="C18" s="227"/>
      <c r="D18" s="901">
        <v>0</v>
      </c>
      <c r="E18" s="901"/>
    </row>
    <row r="19" spans="2:5" s="5" customFormat="1" ht="11.7" customHeight="1">
      <c r="B19" s="363" t="s">
        <v>179</v>
      </c>
      <c r="C19" s="227"/>
      <c r="D19" s="832">
        <v>-46004011</v>
      </c>
      <c r="E19" s="832">
        <v>-48001819</v>
      </c>
    </row>
    <row r="20" spans="2:5" s="5" customFormat="1" ht="11.7" customHeight="1">
      <c r="B20" s="363" t="s">
        <v>180</v>
      </c>
      <c r="C20" s="227"/>
      <c r="D20" s="832">
        <v>6317397</v>
      </c>
      <c r="E20" s="832">
        <v>16092060</v>
      </c>
    </row>
    <row r="21" spans="2:5" s="5" customFormat="1" ht="11.7" customHeight="1">
      <c r="B21" s="363" t="s">
        <v>181</v>
      </c>
      <c r="C21" s="227"/>
      <c r="D21" s="832">
        <v>-29866913</v>
      </c>
      <c r="E21" s="832">
        <v>-53505003</v>
      </c>
    </row>
    <row r="22" spans="2:5" s="5" customFormat="1" ht="11.7" customHeight="1">
      <c r="B22" s="363" t="s">
        <v>183</v>
      </c>
      <c r="C22" s="227"/>
      <c r="D22" s="832">
        <v>-10214352</v>
      </c>
      <c r="E22" s="832">
        <v>-11203730.745999999</v>
      </c>
    </row>
    <row r="23" spans="2:5" s="5" customFormat="1" ht="11.7" customHeight="1">
      <c r="B23" s="1108" t="s">
        <v>185</v>
      </c>
      <c r="C23" s="1109"/>
      <c r="D23" s="1110">
        <v>282203771</v>
      </c>
      <c r="E23" s="1110">
        <v>234194148</v>
      </c>
    </row>
    <row r="24" spans="2:5" s="5" customFormat="1" ht="11.7" hidden="1" customHeight="1">
      <c r="B24" s="1111" t="s">
        <v>186</v>
      </c>
      <c r="C24" s="1112"/>
      <c r="D24" s="1113">
        <v>0</v>
      </c>
      <c r="E24" s="1114"/>
    </row>
    <row r="25" spans="2:5" s="5" customFormat="1" ht="11.7" hidden="1" customHeight="1">
      <c r="B25" s="1111" t="s">
        <v>187</v>
      </c>
      <c r="C25" s="1112"/>
      <c r="D25" s="1114">
        <v>0</v>
      </c>
      <c r="E25" s="1114"/>
    </row>
    <row r="26" spans="2:5" s="5" customFormat="1" ht="11.7" hidden="1" customHeight="1">
      <c r="B26" s="1111" t="s">
        <v>188</v>
      </c>
      <c r="C26" s="1112"/>
      <c r="D26" s="1114">
        <v>0</v>
      </c>
      <c r="E26" s="1114"/>
    </row>
    <row r="27" spans="2:5" s="5" customFormat="1" ht="11.7" hidden="1" customHeight="1">
      <c r="B27" s="1111" t="s">
        <v>189</v>
      </c>
      <c r="C27" s="1112"/>
      <c r="D27" s="1114">
        <v>0</v>
      </c>
      <c r="E27" s="1114"/>
    </row>
    <row r="28" spans="2:5" s="5" customFormat="1" ht="11.7" hidden="1" customHeight="1">
      <c r="B28" s="1111" t="s">
        <v>190</v>
      </c>
      <c r="C28" s="1112"/>
      <c r="D28" s="1114">
        <v>0</v>
      </c>
      <c r="E28" s="1114"/>
    </row>
    <row r="29" spans="2:5" s="5" customFormat="1" ht="11.7" hidden="1" customHeight="1">
      <c r="B29" s="1111" t="s">
        <v>191</v>
      </c>
      <c r="C29" s="1112"/>
      <c r="D29" s="1114">
        <v>0</v>
      </c>
      <c r="E29" s="1114"/>
    </row>
    <row r="30" spans="2:5" s="5" customFormat="1" ht="11.7" hidden="1" customHeight="1">
      <c r="B30" s="1111" t="s">
        <v>192</v>
      </c>
      <c r="C30" s="1112"/>
      <c r="D30" s="1113">
        <v>0</v>
      </c>
      <c r="E30" s="1114"/>
    </row>
    <row r="31" spans="2:5" s="5" customFormat="1" ht="11.7" hidden="1" customHeight="1">
      <c r="B31" s="1111" t="s">
        <v>193</v>
      </c>
      <c r="C31" s="1112"/>
      <c r="D31" s="1114">
        <v>0</v>
      </c>
      <c r="E31" s="1114"/>
    </row>
    <row r="32" spans="2:5" s="5" customFormat="1" ht="11.7" customHeight="1">
      <c r="B32" s="1106" t="s">
        <v>194</v>
      </c>
      <c r="C32" s="1107"/>
      <c r="D32" s="1115">
        <v>5205883</v>
      </c>
      <c r="E32" s="884">
        <v>5001192</v>
      </c>
    </row>
    <row r="33" spans="2:5" s="5" customFormat="1" ht="11.7" customHeight="1">
      <c r="B33" s="363" t="s">
        <v>195</v>
      </c>
      <c r="C33" s="227"/>
      <c r="D33" s="832">
        <v>-178039754</v>
      </c>
      <c r="E33" s="574">
        <v>-149645668</v>
      </c>
    </row>
    <row r="34" spans="2:5" s="5" customFormat="1" ht="11.7" hidden="1" customHeight="1">
      <c r="B34" s="363" t="s">
        <v>196</v>
      </c>
      <c r="C34" s="227"/>
      <c r="D34" s="832">
        <v>0</v>
      </c>
      <c r="E34" s="574">
        <v>0</v>
      </c>
    </row>
    <row r="35" spans="2:5" s="5" customFormat="1" ht="11.7" customHeight="1">
      <c r="B35" s="363" t="s">
        <v>197</v>
      </c>
      <c r="C35" s="227"/>
      <c r="D35" s="832">
        <v>-3508080</v>
      </c>
      <c r="E35" s="574">
        <v>-4494138</v>
      </c>
    </row>
    <row r="36" spans="2:5" s="5" customFormat="1" ht="11.7" hidden="1" customHeight="1">
      <c r="B36" s="363" t="s">
        <v>198</v>
      </c>
      <c r="C36" s="227"/>
      <c r="D36" s="831"/>
      <c r="E36" s="885">
        <v>0</v>
      </c>
    </row>
    <row r="37" spans="2:5" s="5" customFormat="1" ht="11.7" hidden="1" customHeight="1">
      <c r="B37" s="363" t="s">
        <v>199</v>
      </c>
      <c r="C37" s="227"/>
      <c r="D37" s="831"/>
      <c r="E37" s="885">
        <v>0</v>
      </c>
    </row>
    <row r="38" spans="2:5" s="5" customFormat="1" ht="11.7" hidden="1" customHeight="1">
      <c r="B38" s="363" t="s">
        <v>200</v>
      </c>
      <c r="C38" s="227"/>
      <c r="D38" s="831"/>
      <c r="E38" s="885">
        <v>0</v>
      </c>
    </row>
    <row r="39" spans="2:5" s="5" customFormat="1" ht="11.7" hidden="1" customHeight="1">
      <c r="B39" s="363" t="s">
        <v>201</v>
      </c>
      <c r="C39" s="227"/>
      <c r="D39" s="831"/>
      <c r="E39" s="885">
        <v>0</v>
      </c>
    </row>
    <row r="40" spans="2:5" s="5" customFormat="1" ht="11.7" hidden="1" customHeight="1">
      <c r="B40" s="363" t="s">
        <v>202</v>
      </c>
      <c r="C40" s="227"/>
      <c r="D40" s="831"/>
      <c r="E40" s="885">
        <v>0</v>
      </c>
    </row>
    <row r="41" spans="2:5" s="5" customFormat="1" ht="11.7" hidden="1" customHeight="1">
      <c r="B41" s="363" t="s">
        <v>203</v>
      </c>
      <c r="C41" s="227"/>
      <c r="D41" s="831"/>
      <c r="E41" s="885">
        <v>0</v>
      </c>
    </row>
    <row r="42" spans="2:5" s="5" customFormat="1" ht="11.7" hidden="1" customHeight="1">
      <c r="B42" s="363" t="s">
        <v>204</v>
      </c>
      <c r="C42" s="227"/>
      <c r="D42" s="831"/>
      <c r="E42" s="885">
        <v>0</v>
      </c>
    </row>
    <row r="43" spans="2:5" s="5" customFormat="1" ht="11.7" hidden="1" customHeight="1">
      <c r="B43" s="363" t="s">
        <v>205</v>
      </c>
      <c r="C43" s="227"/>
      <c r="D43" s="831"/>
      <c r="E43" s="885">
        <v>0</v>
      </c>
    </row>
    <row r="44" spans="2:5" s="5" customFormat="1" ht="11.7" hidden="1" customHeight="1">
      <c r="B44" s="363" t="s">
        <v>178</v>
      </c>
      <c r="C44" s="227"/>
      <c r="D44" s="831"/>
      <c r="E44" s="885">
        <v>0</v>
      </c>
    </row>
    <row r="45" spans="2:5" s="5" customFormat="1" ht="11.7" hidden="1" customHeight="1">
      <c r="B45" s="363" t="s">
        <v>180</v>
      </c>
      <c r="C45" s="227"/>
      <c r="D45" s="831"/>
      <c r="E45" s="885">
        <v>0</v>
      </c>
    </row>
    <row r="46" spans="2:5" s="5" customFormat="1" ht="11.7" hidden="1" customHeight="1">
      <c r="B46" s="363" t="s">
        <v>206</v>
      </c>
      <c r="C46" s="227"/>
      <c r="D46" s="831"/>
      <c r="E46" s="885">
        <v>0</v>
      </c>
    </row>
    <row r="47" spans="2:5" s="5" customFormat="1" ht="11.7" customHeight="1">
      <c r="B47" s="365" t="s">
        <v>183</v>
      </c>
      <c r="C47" s="230"/>
      <c r="D47" s="832">
        <v>0</v>
      </c>
      <c r="E47" s="574">
        <v>-861870</v>
      </c>
    </row>
    <row r="48" spans="2:5" s="5" customFormat="1" ht="11.7" customHeight="1">
      <c r="B48" s="1108" t="s">
        <v>207</v>
      </c>
      <c r="C48" s="1109"/>
      <c r="D48" s="1116">
        <v>-176341951</v>
      </c>
      <c r="E48" s="1116">
        <v>-150000484</v>
      </c>
    </row>
    <row r="49" spans="2:5" s="5" customFormat="1" ht="11.7" hidden="1" customHeight="1">
      <c r="B49" s="1111" t="s">
        <v>208</v>
      </c>
      <c r="C49" s="1112"/>
      <c r="D49" s="1117">
        <v>0</v>
      </c>
      <c r="E49" s="1117">
        <v>0</v>
      </c>
    </row>
    <row r="50" spans="2:5" s="5" customFormat="1" ht="11.7" hidden="1" customHeight="1">
      <c r="B50" s="1111" t="s">
        <v>209</v>
      </c>
      <c r="C50" s="1112"/>
      <c r="D50" s="1117">
        <v>0</v>
      </c>
      <c r="E50" s="1117">
        <v>0</v>
      </c>
    </row>
    <row r="51" spans="2:5" s="5" customFormat="1" ht="11.7" hidden="1" customHeight="1">
      <c r="B51" s="1111" t="s">
        <v>210</v>
      </c>
      <c r="C51" s="1112"/>
      <c r="D51" s="1117">
        <v>0</v>
      </c>
      <c r="E51" s="1117">
        <v>0</v>
      </c>
    </row>
    <row r="52" spans="2:5" s="5" customFormat="1" ht="11.7" hidden="1" customHeight="1">
      <c r="B52" s="1111" t="s">
        <v>211</v>
      </c>
      <c r="C52" s="1112"/>
      <c r="D52" s="1117">
        <v>0</v>
      </c>
      <c r="E52" s="1117">
        <v>0</v>
      </c>
    </row>
    <row r="53" spans="2:5" s="5" customFormat="1" ht="11.7" customHeight="1">
      <c r="B53" s="1106" t="s">
        <v>212</v>
      </c>
      <c r="C53" s="1107"/>
      <c r="D53" s="832">
        <v>143397310</v>
      </c>
      <c r="E53" s="574">
        <v>11415588</v>
      </c>
    </row>
    <row r="54" spans="2:5" s="5" customFormat="1" ht="11.7" hidden="1" customHeight="1">
      <c r="B54" s="365" t="s">
        <v>213</v>
      </c>
      <c r="C54" s="230"/>
      <c r="D54" s="832"/>
      <c r="E54" s="574">
        <v>0</v>
      </c>
    </row>
    <row r="55" spans="2:5" s="5" customFormat="1" ht="24" hidden="1">
      <c r="B55" s="1118" t="s">
        <v>214</v>
      </c>
      <c r="C55" s="1119"/>
      <c r="D55" s="1120">
        <v>143397310</v>
      </c>
      <c r="E55" s="1121">
        <v>11415588</v>
      </c>
    </row>
    <row r="56" spans="2:5" s="5" customFormat="1" ht="12" hidden="1">
      <c r="B56" s="363" t="s">
        <v>215</v>
      </c>
      <c r="C56" s="227"/>
      <c r="D56" s="574">
        <v>0</v>
      </c>
      <c r="E56" s="574">
        <v>0</v>
      </c>
    </row>
    <row r="57" spans="2:5" s="5" customFormat="1" ht="11.7" customHeight="1">
      <c r="B57" s="363" t="s">
        <v>216</v>
      </c>
      <c r="C57" s="227"/>
      <c r="D57" s="832">
        <v>-157958642</v>
      </c>
      <c r="E57" s="832">
        <v>-75176411</v>
      </c>
    </row>
    <row r="58" spans="2:5" s="5" customFormat="1" ht="11.7" hidden="1" customHeight="1">
      <c r="B58" s="363" t="s">
        <v>217</v>
      </c>
      <c r="C58" s="227"/>
      <c r="D58" s="832">
        <v>0</v>
      </c>
      <c r="E58" s="574">
        <v>0</v>
      </c>
    </row>
    <row r="59" spans="2:5" s="5" customFormat="1" ht="11.7" hidden="1" customHeight="1">
      <c r="B59" s="363" t="s">
        <v>218</v>
      </c>
      <c r="C59" s="227"/>
      <c r="D59" s="832">
        <v>0</v>
      </c>
      <c r="E59" s="574">
        <v>0</v>
      </c>
    </row>
    <row r="60" spans="2:5" s="5" customFormat="1" ht="11.7" hidden="1" customHeight="1">
      <c r="B60" s="363" t="s">
        <v>200</v>
      </c>
      <c r="C60" s="227"/>
      <c r="D60" s="832">
        <v>0</v>
      </c>
      <c r="E60" s="574">
        <v>0</v>
      </c>
    </row>
    <row r="61" spans="2:5" s="5" customFormat="1" ht="11.7" customHeight="1">
      <c r="B61" s="363" t="s">
        <v>177</v>
      </c>
      <c r="C61" s="227"/>
      <c r="D61" s="832">
        <v>-90100417</v>
      </c>
      <c r="E61" s="574">
        <v>-90611501</v>
      </c>
    </row>
    <row r="62" spans="2:5" s="5" customFormat="1" ht="11.7" hidden="1" customHeight="1">
      <c r="B62" s="365" t="s">
        <v>179</v>
      </c>
      <c r="C62" s="230"/>
      <c r="D62" s="883">
        <v>0</v>
      </c>
      <c r="E62" s="832"/>
    </row>
    <row r="63" spans="2:5" s="5" customFormat="1" ht="11.7" hidden="1" customHeight="1">
      <c r="B63" s="1111" t="s">
        <v>206</v>
      </c>
      <c r="C63" s="1112"/>
      <c r="D63" s="1113">
        <v>0</v>
      </c>
      <c r="E63" s="832"/>
    </row>
    <row r="64" spans="2:5" s="5" customFormat="1" ht="11.7" customHeight="1">
      <c r="B64" s="365" t="s">
        <v>183</v>
      </c>
      <c r="C64" s="230"/>
      <c r="D64" s="883">
        <v>-1598321</v>
      </c>
      <c r="E64" s="886">
        <v>0</v>
      </c>
    </row>
    <row r="65" spans="2:5" s="5" customFormat="1" ht="11.7" customHeight="1">
      <c r="B65" s="1108" t="s">
        <v>219</v>
      </c>
      <c r="C65" s="1109"/>
      <c r="D65" s="1116">
        <v>-106260070</v>
      </c>
      <c r="E65" s="1116">
        <v>-154372324</v>
      </c>
    </row>
    <row r="66" spans="2:5" s="5" customFormat="1" ht="11.7" hidden="1" customHeight="1">
      <c r="B66" s="1122" t="s">
        <v>221</v>
      </c>
      <c r="C66" s="1109"/>
      <c r="D66" s="1116">
        <v>-398250</v>
      </c>
      <c r="E66" s="1116">
        <v>-70178660</v>
      </c>
    </row>
    <row r="67" spans="2:5" s="5" customFormat="1" ht="11.7" hidden="1" customHeight="1" thickBot="1">
      <c r="B67" s="1123" t="s">
        <v>223</v>
      </c>
      <c r="C67" s="1124"/>
      <c r="D67" s="1125"/>
      <c r="E67" s="1125"/>
    </row>
    <row r="68" spans="2:5" s="5" customFormat="1" ht="11.7" hidden="1" customHeight="1">
      <c r="B68" s="1111" t="s">
        <v>223</v>
      </c>
      <c r="C68" s="1112"/>
      <c r="D68" s="574">
        <v>0</v>
      </c>
      <c r="E68" s="574">
        <v>0</v>
      </c>
    </row>
    <row r="69" spans="2:5" s="5" customFormat="1" ht="11.7" customHeight="1">
      <c r="B69" s="1108" t="s">
        <v>224</v>
      </c>
      <c r="C69" s="1109"/>
      <c r="D69" s="1116">
        <v>-398250</v>
      </c>
      <c r="E69" s="1116">
        <v>-70178660</v>
      </c>
    </row>
    <row r="70" spans="2:5" s="5" customFormat="1" ht="11.7" customHeight="1">
      <c r="B70" s="1111" t="s">
        <v>225</v>
      </c>
      <c r="C70" s="1112"/>
      <c r="D70" s="1126">
        <v>109156681</v>
      </c>
      <c r="E70" s="1126">
        <v>179335341</v>
      </c>
    </row>
    <row r="71" spans="2:5" s="5" customFormat="1" ht="11.7" customHeight="1">
      <c r="B71" s="1108" t="s">
        <v>226</v>
      </c>
      <c r="C71" s="1109">
        <v>4</v>
      </c>
      <c r="D71" s="1110">
        <v>108758431</v>
      </c>
      <c r="E71" s="1110">
        <v>109156681</v>
      </c>
    </row>
    <row r="72" spans="2:5" ht="11.7" customHeight="1">
      <c r="D72" s="6"/>
      <c r="E72" s="6"/>
    </row>
    <row r="73" spans="2:5" ht="11.7" customHeight="1">
      <c r="D73" s="77">
        <v>0</v>
      </c>
      <c r="E73" s="77">
        <v>0</v>
      </c>
    </row>
    <row r="74" spans="2:5" ht="11.7" customHeight="1">
      <c r="D74" s="6"/>
    </row>
    <row r="76" spans="2:5" ht="11.7" customHeight="1">
      <c r="B76" s="3" t="s">
        <v>876</v>
      </c>
      <c r="E76" s="1127"/>
    </row>
    <row r="77" spans="2:5" ht="11.7" customHeight="1">
      <c r="E77" s="3"/>
    </row>
    <row r="78" spans="2:5" ht="11.7" customHeight="1">
      <c r="E78" s="5"/>
    </row>
    <row r="79" spans="2:5" ht="11.7" customHeight="1">
      <c r="E79" s="5"/>
    </row>
  </sheetData>
  <mergeCells count="2">
    <mergeCell ref="B3:B4"/>
    <mergeCell ref="C3:C4"/>
  </mergeCells>
  <conditionalFormatting sqref="D73:E73">
    <cfRule type="cellIs" dxfId="0" priority="1" operator="not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theme="9" tint="-0.249977111117893"/>
  </sheetPr>
  <dimension ref="A1:L20"/>
  <sheetViews>
    <sheetView showGridLines="0" workbookViewId="0"/>
  </sheetViews>
  <sheetFormatPr baseColWidth="10" defaultColWidth="0" defaultRowHeight="14.4" zeroHeight="1"/>
  <cols>
    <col min="1" max="1" width="11.44140625" customWidth="1"/>
    <col min="2" max="2" width="75" customWidth="1"/>
    <col min="3" max="4" width="15.44140625" customWidth="1"/>
    <col min="5" max="6" width="15.44140625" hidden="1" customWidth="1"/>
    <col min="7" max="11" width="11.44140625" hidden="1" customWidth="1"/>
    <col min="12" max="12" width="12.6640625" hidden="1" customWidth="1"/>
    <col min="13" max="16384" width="11.44140625" hidden="1"/>
  </cols>
  <sheetData>
    <row r="1" spans="2:6"/>
    <row r="2" spans="2:6" ht="31.2" customHeight="1">
      <c r="B2" s="940" t="s">
        <v>868</v>
      </c>
      <c r="C2" s="940"/>
      <c r="D2" s="913"/>
      <c r="E2" s="913"/>
      <c r="F2" s="913"/>
    </row>
    <row r="3" spans="2:6">
      <c r="B3" s="370"/>
      <c r="C3" s="371"/>
      <c r="D3" s="371"/>
      <c r="E3" s="371"/>
      <c r="F3" s="371"/>
    </row>
    <row r="4" spans="2:6" ht="36">
      <c r="B4" s="898" t="s">
        <v>266</v>
      </c>
      <c r="C4" s="899" t="s">
        <v>267</v>
      </c>
    </row>
    <row r="5" spans="2:6">
      <c r="B5" s="896" t="s">
        <v>845</v>
      </c>
      <c r="C5" s="892"/>
    </row>
    <row r="6" spans="2:6">
      <c r="B6" s="891" t="s">
        <v>174</v>
      </c>
      <c r="C6" s="1128">
        <v>8600442</v>
      </c>
    </row>
    <row r="7" spans="2:6">
      <c r="B7" s="891" t="s">
        <v>171</v>
      </c>
      <c r="C7" s="1128">
        <v>3594200.7460000003</v>
      </c>
    </row>
    <row r="8" spans="2:6" ht="13.95" customHeight="1">
      <c r="B8" s="893" t="s">
        <v>175</v>
      </c>
      <c r="C8" s="1128">
        <v>-8765363</v>
      </c>
    </row>
    <row r="9" spans="2:6">
      <c r="B9" s="893" t="s">
        <v>183</v>
      </c>
      <c r="C9" s="1128">
        <v>-3429279.7459999993</v>
      </c>
    </row>
    <row r="10" spans="2:6">
      <c r="B10" s="894" t="s">
        <v>845</v>
      </c>
      <c r="C10" s="1129"/>
    </row>
    <row r="11" spans="2:6">
      <c r="B11" s="895" t="s">
        <v>183</v>
      </c>
      <c r="C11" s="1128">
        <v>4796697</v>
      </c>
    </row>
    <row r="12" spans="2:6">
      <c r="B12" s="896" t="s">
        <v>846</v>
      </c>
      <c r="C12" s="1128"/>
    </row>
    <row r="13" spans="2:6">
      <c r="B13" s="897" t="s">
        <v>216</v>
      </c>
      <c r="C13" s="1130">
        <v>-4796697</v>
      </c>
    </row>
    <row r="14" spans="2:6">
      <c r="B14" s="534"/>
    </row>
    <row r="17" customFormat="1" hidden="1"/>
    <row r="18" customFormat="1" hidden="1"/>
    <row r="19" customFormat="1" hidden="1"/>
    <row r="20" customFormat="1" hidden="1"/>
  </sheetData>
  <mergeCells count="1">
    <mergeCell ref="B2:C2"/>
  </mergeCells>
  <pageMargins left="0.7" right="0.7" top="0.75" bottom="0.75" header="0.3" footer="0.3"/>
  <pageSetup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theme="9" tint="-0.249977111117893"/>
  </sheetPr>
  <dimension ref="A1:M15"/>
  <sheetViews>
    <sheetView showGridLines="0" zoomScale="120" zoomScaleNormal="120" workbookViewId="0"/>
  </sheetViews>
  <sheetFormatPr baseColWidth="10" defaultColWidth="0" defaultRowHeight="12" zeroHeight="1"/>
  <cols>
    <col min="1" max="1" width="6" style="10" customWidth="1"/>
    <col min="2" max="2" width="21.6640625" style="10" customWidth="1"/>
    <col min="3" max="3" width="11.33203125" style="10" bestFit="1" customWidth="1"/>
    <col min="4" max="4" width="7.33203125" style="10" customWidth="1"/>
    <col min="5" max="5" width="11.33203125" style="10" bestFit="1" customWidth="1"/>
    <col min="6" max="6" width="7.33203125" style="10" customWidth="1"/>
    <col min="7" max="7" width="11.33203125" style="10" bestFit="1" customWidth="1"/>
    <col min="8" max="8" width="7.33203125" style="10" customWidth="1"/>
    <col min="9" max="9" width="11.33203125" style="10" bestFit="1" customWidth="1"/>
    <col min="10" max="10" width="7.33203125" style="10" customWidth="1"/>
    <col min="11" max="11" width="12.5546875" style="10" bestFit="1" customWidth="1"/>
    <col min="12" max="12" width="7.33203125" style="10" customWidth="1"/>
    <col min="13" max="13" width="11.5546875" style="10" customWidth="1"/>
    <col min="14" max="16384" width="11.5546875" style="10" hidden="1"/>
  </cols>
  <sheetData>
    <row r="1" spans="2:13"/>
    <row r="2" spans="2:13"/>
    <row r="3" spans="2:13" ht="12" customHeight="1">
      <c r="B3" s="1131" t="s">
        <v>268</v>
      </c>
      <c r="C3" s="1132" t="s">
        <v>269</v>
      </c>
      <c r="D3" s="1133"/>
      <c r="E3" s="1132" t="s">
        <v>270</v>
      </c>
      <c r="F3" s="1133"/>
      <c r="G3" s="1132" t="s">
        <v>271</v>
      </c>
      <c r="H3" s="1133"/>
      <c r="I3" s="1132" t="s">
        <v>272</v>
      </c>
      <c r="J3" s="1133"/>
      <c r="K3" s="1132" t="s">
        <v>273</v>
      </c>
      <c r="L3" s="1133"/>
    </row>
    <row r="4" spans="2:13" ht="48">
      <c r="B4" s="941"/>
      <c r="C4" s="1134" t="s">
        <v>88</v>
      </c>
      <c r="D4" s="1135" t="s">
        <v>274</v>
      </c>
      <c r="E4" s="1135" t="s">
        <v>88</v>
      </c>
      <c r="F4" s="1135" t="s">
        <v>274</v>
      </c>
      <c r="G4" s="1135" t="s">
        <v>88</v>
      </c>
      <c r="H4" s="1135" t="s">
        <v>274</v>
      </c>
      <c r="I4" s="1135" t="s">
        <v>88</v>
      </c>
      <c r="J4" s="1135" t="s">
        <v>274</v>
      </c>
      <c r="K4" s="1135" t="s">
        <v>88</v>
      </c>
      <c r="L4" s="1135" t="s">
        <v>274</v>
      </c>
    </row>
    <row r="5" spans="2:13" ht="15" customHeight="1">
      <c r="B5" s="1136" t="s">
        <v>275</v>
      </c>
      <c r="C5" s="1137">
        <v>4402437</v>
      </c>
      <c r="D5" s="1138">
        <v>2.5841932669438478E-2</v>
      </c>
      <c r="E5" s="1137">
        <v>16892345</v>
      </c>
      <c r="F5" s="1138">
        <v>2.1666067103287064E-2</v>
      </c>
      <c r="G5" s="1137">
        <v>44318952</v>
      </c>
      <c r="H5" s="1138">
        <v>2.8916956452911858E-2</v>
      </c>
      <c r="I5" s="1137">
        <v>41848537</v>
      </c>
      <c r="J5" s="1138">
        <v>2.9310505322374305E-2</v>
      </c>
      <c r="K5" s="1137">
        <v>78793252</v>
      </c>
      <c r="L5" s="1138">
        <v>1.9846042333767976E-2</v>
      </c>
      <c r="M5" s="77"/>
    </row>
    <row r="6" spans="2:13" ht="15" customHeight="1">
      <c r="B6" s="623" t="s">
        <v>276</v>
      </c>
      <c r="C6" s="651">
        <v>2357925</v>
      </c>
      <c r="D6" s="652">
        <v>7.6200000000000004E-2</v>
      </c>
      <c r="E6" s="651">
        <v>85770423</v>
      </c>
      <c r="F6" s="652">
        <v>6.08E-2</v>
      </c>
      <c r="G6" s="651">
        <v>69241520</v>
      </c>
      <c r="H6" s="652">
        <v>7.6300000000000007E-2</v>
      </c>
      <c r="I6" s="651">
        <v>32853517</v>
      </c>
      <c r="J6" s="652">
        <v>6.2600000000000003E-2</v>
      </c>
      <c r="K6" s="651">
        <v>0</v>
      </c>
      <c r="L6" s="652">
        <v>0</v>
      </c>
      <c r="M6" s="77"/>
    </row>
    <row r="7" spans="2:13" ht="15" customHeight="1">
      <c r="B7" s="623" t="s">
        <v>871</v>
      </c>
      <c r="C7" s="651">
        <v>11425215</v>
      </c>
      <c r="D7" s="652">
        <v>2.1999999999999999E-2</v>
      </c>
      <c r="E7" s="651">
        <v>23529531</v>
      </c>
      <c r="F7" s="652">
        <v>3.6299999999999999E-2</v>
      </c>
      <c r="G7" s="651">
        <v>55374155</v>
      </c>
      <c r="H7" s="652">
        <v>3.5200000000000002E-2</v>
      </c>
      <c r="I7" s="651">
        <v>55374155</v>
      </c>
      <c r="J7" s="652">
        <v>3.5200000000000002E-2</v>
      </c>
      <c r="K7" s="651">
        <v>995786305</v>
      </c>
      <c r="L7" s="652">
        <v>3.4099999999999998E-2</v>
      </c>
      <c r="M7" s="77"/>
    </row>
    <row r="8" spans="2:13" ht="15" customHeight="1">
      <c r="B8" s="623" t="s">
        <v>872</v>
      </c>
      <c r="C8" s="651">
        <v>442785</v>
      </c>
      <c r="D8" s="652">
        <v>6.8199999999999997E-2</v>
      </c>
      <c r="E8" s="651">
        <v>684720</v>
      </c>
      <c r="F8" s="652">
        <v>2.1600000000000001E-2</v>
      </c>
      <c r="G8" s="651">
        <v>1369440</v>
      </c>
      <c r="H8" s="652">
        <v>2.1600000000000001E-2</v>
      </c>
      <c r="I8" s="651">
        <v>1369440</v>
      </c>
      <c r="J8" s="652">
        <v>2.1600000000000001E-2</v>
      </c>
      <c r="K8" s="651">
        <v>37179662</v>
      </c>
      <c r="L8" s="652">
        <v>2.1600000000000001E-2</v>
      </c>
      <c r="M8" s="77"/>
    </row>
    <row r="9" spans="2:13" ht="15" customHeight="1">
      <c r="B9" s="623" t="s">
        <v>873</v>
      </c>
      <c r="C9" s="651">
        <v>342360</v>
      </c>
      <c r="D9" s="652">
        <v>2.1600000000000001E-2</v>
      </c>
      <c r="E9" s="651">
        <v>1268356</v>
      </c>
      <c r="F9" s="652">
        <v>6.8199999999999997E-2</v>
      </c>
      <c r="G9" s="651">
        <v>1268356</v>
      </c>
      <c r="H9" s="652">
        <v>6.8199999999999997E-2</v>
      </c>
      <c r="I9" s="651">
        <v>1691142</v>
      </c>
      <c r="J9" s="652">
        <v>6.8199999999999997E-2</v>
      </c>
      <c r="K9" s="651">
        <v>19165316</v>
      </c>
      <c r="L9" s="652">
        <v>6.8199999999999997E-2</v>
      </c>
      <c r="M9" s="77"/>
    </row>
    <row r="10" spans="2:13" ht="15" customHeight="1">
      <c r="B10" s="623" t="s">
        <v>874</v>
      </c>
      <c r="C10" s="651">
        <v>0</v>
      </c>
      <c r="D10" s="652" t="s">
        <v>249</v>
      </c>
      <c r="E10" s="651">
        <v>2308446</v>
      </c>
      <c r="F10" s="652">
        <v>2.1000000000000001E-2</v>
      </c>
      <c r="G10" s="651">
        <v>4616891</v>
      </c>
      <c r="H10" s="652">
        <v>2.1000000000000001E-2</v>
      </c>
      <c r="I10" s="651">
        <v>114673891</v>
      </c>
      <c r="J10" s="652">
        <v>2.1000000000000001E-2</v>
      </c>
      <c r="K10" s="651">
        <v>0</v>
      </c>
      <c r="L10" s="652" t="s">
        <v>249</v>
      </c>
      <c r="M10" s="77"/>
    </row>
    <row r="11" spans="2:13" ht="15" customHeight="1">
      <c r="B11" s="914" t="s">
        <v>875</v>
      </c>
      <c r="C11" s="915">
        <v>12210360</v>
      </c>
      <c r="D11" s="916"/>
      <c r="E11" s="915">
        <v>27791053</v>
      </c>
      <c r="F11" s="916"/>
      <c r="G11" s="915">
        <v>62628842</v>
      </c>
      <c r="H11" s="916"/>
      <c r="I11" s="915">
        <v>173108628</v>
      </c>
      <c r="J11" s="916"/>
      <c r="K11" s="915">
        <v>1052131283</v>
      </c>
      <c r="L11" s="916"/>
      <c r="M11" s="77"/>
    </row>
    <row r="12" spans="2:13" ht="15" customHeight="1">
      <c r="B12" s="623" t="s">
        <v>278</v>
      </c>
      <c r="C12" s="651">
        <v>450100</v>
      </c>
      <c r="D12" s="652">
        <v>4.3925696606253284E-2</v>
      </c>
      <c r="E12" s="651">
        <v>1352106</v>
      </c>
      <c r="F12" s="652">
        <v>4.3909744873698094E-2</v>
      </c>
      <c r="G12" s="651">
        <v>2053378</v>
      </c>
      <c r="H12" s="652">
        <v>3.7506339172857395E-2</v>
      </c>
      <c r="I12" s="651">
        <v>295969</v>
      </c>
      <c r="J12" s="652">
        <v>4.4201518614958774E-2</v>
      </c>
      <c r="K12" s="651">
        <v>229413</v>
      </c>
      <c r="L12" s="652">
        <v>3.2000000000000001E-2</v>
      </c>
    </row>
    <row r="13" spans="2:13" ht="24">
      <c r="B13" s="624" t="s">
        <v>279</v>
      </c>
      <c r="C13" s="645">
        <v>176751234</v>
      </c>
      <c r="D13" s="646">
        <v>0</v>
      </c>
      <c r="E13" s="645">
        <v>7891519</v>
      </c>
      <c r="F13" s="646">
        <v>0</v>
      </c>
      <c r="G13" s="645">
        <v>790887</v>
      </c>
      <c r="H13" s="646">
        <v>0</v>
      </c>
      <c r="I13" s="645">
        <v>277685</v>
      </c>
      <c r="J13" s="646">
        <v>0</v>
      </c>
      <c r="K13" s="645">
        <v>294223</v>
      </c>
      <c r="L13" s="646">
        <v>0</v>
      </c>
    </row>
    <row r="14" spans="2:13" ht="15" customHeight="1">
      <c r="B14" s="1139" t="s">
        <v>280</v>
      </c>
      <c r="C14" s="625">
        <v>196172056</v>
      </c>
      <c r="D14" s="626"/>
      <c r="E14" s="625">
        <v>139697446</v>
      </c>
      <c r="F14" s="626"/>
      <c r="G14" s="625">
        <v>179033579</v>
      </c>
      <c r="H14" s="626"/>
      <c r="I14" s="625">
        <v>248384336</v>
      </c>
      <c r="J14" s="626"/>
      <c r="K14" s="625">
        <v>1131448171</v>
      </c>
      <c r="L14" s="1140"/>
    </row>
    <row r="15" spans="2:13"/>
  </sheetData>
  <mergeCells count="6">
    <mergeCell ref="K3:L3"/>
    <mergeCell ref="B3:B4"/>
    <mergeCell ref="C3:D3"/>
    <mergeCell ref="E3:F3"/>
    <mergeCell ref="G3:H3"/>
    <mergeCell ref="I3:J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tabColor theme="9" tint="-0.249977111117893"/>
  </sheetPr>
  <dimension ref="A3:E7"/>
  <sheetViews>
    <sheetView showGridLines="0" topLeftCell="A3" workbookViewId="0">
      <selection activeCell="A3" sqref="A3"/>
    </sheetView>
  </sheetViews>
  <sheetFormatPr baseColWidth="10" defaultColWidth="0" defaultRowHeight="14.4" zeroHeight="1"/>
  <cols>
    <col min="1" max="1" width="11.5546875" customWidth="1"/>
    <col min="2" max="2" width="19.5546875" customWidth="1"/>
    <col min="3" max="4" width="12.5546875" customWidth="1"/>
    <col min="5" max="5" width="11.5546875" customWidth="1"/>
    <col min="6" max="16384" width="11.5546875" hidden="1"/>
  </cols>
  <sheetData>
    <row r="3" spans="2:4">
      <c r="B3" s="942" t="s">
        <v>338</v>
      </c>
      <c r="C3" s="366">
        <v>45657</v>
      </c>
      <c r="D3" s="366">
        <v>45291</v>
      </c>
    </row>
    <row r="4" spans="2:4">
      <c r="B4" s="943"/>
      <c r="C4" s="344" t="s">
        <v>88</v>
      </c>
      <c r="D4" s="344" t="s">
        <v>88</v>
      </c>
    </row>
    <row r="5" spans="2:4">
      <c r="B5" s="333" t="s">
        <v>339</v>
      </c>
      <c r="C5" s="377">
        <v>481734</v>
      </c>
      <c r="D5" s="377">
        <v>460525</v>
      </c>
    </row>
    <row r="6" spans="2:4">
      <c r="B6" s="376" t="s">
        <v>340</v>
      </c>
      <c r="C6" s="231">
        <v>82636</v>
      </c>
      <c r="D6" s="231">
        <v>80004</v>
      </c>
    </row>
    <row r="7" spans="2:4">
      <c r="B7" s="167" t="s">
        <v>285</v>
      </c>
      <c r="C7" s="345">
        <v>564370</v>
      </c>
      <c r="D7" s="345">
        <v>540529</v>
      </c>
    </row>
  </sheetData>
  <mergeCells count="1">
    <mergeCell ref="B3:B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87904A346C7DD4CB5D7CA632F15255C" ma:contentTypeVersion="16" ma:contentTypeDescription="Crear nuevo documento." ma:contentTypeScope="" ma:versionID="9210b77dfb31e69af9bd70199b5e5959">
  <xsd:schema xmlns:xsd="http://www.w3.org/2001/XMLSchema" xmlns:xs="http://www.w3.org/2001/XMLSchema" xmlns:p="http://schemas.microsoft.com/office/2006/metadata/properties" xmlns:ns2="cdaa483f-becd-4601-9da5-7224441603e2" xmlns:ns3="2667b352-ea57-489e-a59a-7ce1cbaae621" targetNamespace="http://schemas.microsoft.com/office/2006/metadata/properties" ma:root="true" ma:fieldsID="226f6c7207f167e99096436060250f4c" ns2:_="" ns3:_="">
    <xsd:import namespace="cdaa483f-becd-4601-9da5-7224441603e2"/>
    <xsd:import namespace="2667b352-ea57-489e-a59a-7ce1cbaae6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aa483f-becd-4601-9da5-7224441603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8f0e803-a5df-4450-bbb8-f0df6533287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67b352-ea57-489e-a59a-7ce1cbaae62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bd295033-f451-4031-a4c8-6373d5cb8e83}" ma:internalName="TaxCatchAll" ma:showField="CatchAllData" ma:web="2667b352-ea57-489e-a59a-7ce1cbaae6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aa483f-becd-4601-9da5-7224441603e2">
      <Terms xmlns="http://schemas.microsoft.com/office/infopath/2007/PartnerControls"/>
    </lcf76f155ced4ddcb4097134ff3c332f>
    <TaxCatchAll xmlns="2667b352-ea57-489e-a59a-7ce1cbaae621" xsi:nil="true"/>
  </documentManagement>
</p:properties>
</file>

<file path=customXml/itemProps1.xml><?xml version="1.0" encoding="utf-8"?>
<ds:datastoreItem xmlns:ds="http://schemas.openxmlformats.org/officeDocument/2006/customXml" ds:itemID="{69AC722F-856D-4EC5-B8C6-276B20247E4E}">
  <ds:schemaRefs>
    <ds:schemaRef ds:uri="http://schemas.microsoft.com/sharepoint/v3/contenttype/forms"/>
  </ds:schemaRefs>
</ds:datastoreItem>
</file>

<file path=customXml/itemProps2.xml><?xml version="1.0" encoding="utf-8"?>
<ds:datastoreItem xmlns:ds="http://schemas.openxmlformats.org/officeDocument/2006/customXml" ds:itemID="{760F772E-F7F5-4211-85F8-7563A8FA93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aa483f-becd-4601-9da5-7224441603e2"/>
    <ds:schemaRef ds:uri="2667b352-ea57-489e-a59a-7ce1cbaae6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BF0B15-FB8F-465F-839A-FD914B4D0915}">
  <ds:schemaRefs>
    <ds:schemaRef ds:uri="http://purl.org/dc/terms/"/>
    <ds:schemaRef ds:uri="203fbbe5-d99c-4e1d-a63b-b9b23522c091"/>
    <ds:schemaRef ds:uri="8e36b035-340c-4d00-9a83-6ecdeb0bca9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 ds:uri="cdaa483f-becd-4601-9da5-7224441603e2"/>
    <ds:schemaRef ds:uri="2667b352-ea57-489e-a59a-7ce1cbaae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29</vt:i4>
      </vt:variant>
    </vt:vector>
  </HeadingPairs>
  <TitlesOfParts>
    <vt:vector size="29" baseType="lpstr">
      <vt:lpstr>Validaciones</vt:lpstr>
      <vt:lpstr>Activo</vt:lpstr>
      <vt:lpstr>Pasivo</vt:lpstr>
      <vt:lpstr>Resultado</vt:lpstr>
      <vt:lpstr>Cambio Patrimonio</vt:lpstr>
      <vt:lpstr>Flujo</vt:lpstr>
      <vt:lpstr>N2.2 Reclasificaciones</vt:lpstr>
      <vt:lpstr>N3 Perfil Vencimiento</vt:lpstr>
      <vt:lpstr>N6 Directorio y Comité</vt:lpstr>
      <vt:lpstr>N15.2 Pasivo por arrenda</vt:lpstr>
      <vt:lpstr>N16 Impuestos Dif.</vt:lpstr>
      <vt:lpstr>N17.3 Clases Instrum. Finan.</vt:lpstr>
      <vt:lpstr>N16.7 AFR actual</vt:lpstr>
      <vt:lpstr>N17.4 Préstamos CP</vt:lpstr>
      <vt:lpstr>N17.4 Préstamos LP</vt:lpstr>
      <vt:lpstr>N17.4 Bonos CP</vt:lpstr>
      <vt:lpstr>N17.4 Bonos LP</vt:lpstr>
      <vt:lpstr>N16.4 Conciliación SI y SF</vt:lpstr>
      <vt:lpstr>N20 Beneficios Empleados</vt:lpstr>
      <vt:lpstr>N21 Pas. No Financiero</vt:lpstr>
      <vt:lpstr>N25 Ingresos Ordinarios</vt:lpstr>
      <vt:lpstr>N26 Otros Gtos. Nat.</vt:lpstr>
      <vt:lpstr>N27 Otros Ingresos y Gtos.</vt:lpstr>
      <vt:lpstr>N29 Operaciones Discontinuadas</vt:lpstr>
      <vt:lpstr>N30 Segmentos</vt:lpstr>
      <vt:lpstr>N32 EEFF filiales</vt:lpstr>
      <vt:lpstr>N34.1 CovenantAA</vt:lpstr>
      <vt:lpstr>CovenantAC</vt:lpstr>
      <vt:lpstr>N6 CxC CxP Relacionadas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2025-03-12T16:28:23Z</dcterms:modified>
  <cp:category/>
  <cp:contentStatus/>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ContentTypeId">
    <vt:lpwstr>0x010100287904A346C7DD4CB5D7CA632F15255C</vt:lpwstr>
  </op:property>
  <op:property fmtid="{D5CDD505-2E9C-101B-9397-08002B2CF9AE}" pid="3" name="SV_QUERY_LIST_4F35BF76-6C0D-4D9B-82B2-816C12CF3733">
    <vt:lpwstr>empty_477D106A-C0D6-4607-AEBD-E2C9D60EA279</vt:lpwstr>
  </op:property>
  <op:property fmtid="{D5CDD505-2E9C-101B-9397-08002B2CF9AE}" pid="4" name="SV_HIDDEN_GRID_QUERY_LIST_4F35BF76-6C0D-4D9B-82B2-816C12CF3733">
    <vt:lpwstr>empty_477D106A-C0D6-4607-AEBD-E2C9D60EA279</vt:lpwstr>
  </op:property>
  <op:property fmtid="{D5CDD505-2E9C-101B-9397-08002B2CF9AE}" pid="5" name="BExAnalyzer_OldName">
    <vt:lpwstr>01 Fecu AA 4T22v5.xlsx</vt:lpwstr>
  </op:property>
  <op:property fmtid="{D5CDD505-2E9C-101B-9397-08002B2CF9AE}" pid="6" name="MediaServiceImageTags">
    <vt:lpwstr/>
  </op:property>
  <op:property fmtid="{D5CDD505-2E9C-101B-9397-08002B2CF9AE}" pid="7" name="KriptosClassAi">
    <vt:lpwstr>1-Uso Interno</vt:lpwstr>
  </op:property>
  <op:property fmtid="{D5CDD505-2E9C-101B-9397-08002B2CF9AE}" pid="8" name="KripCompliance">
    <vt:lpwstr>KripPD</vt:lpwstr>
  </op:property>
</op:Properties>
</file>