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6\Estados Financieros\Junio 2016\Sitio Web\"/>
    </mc:Choice>
  </mc:AlternateContent>
  <bookViews>
    <workbookView xWindow="0" yWindow="0" windowWidth="20490" windowHeight="6240" tabRatio="904" firstSheet="1" activeTab="6"/>
  </bookViews>
  <sheets>
    <sheet name="BExRepositorySheet" sheetId="9" state="veryHidden" r:id="rId1"/>
    <sheet name="Resultados" sheetId="18" r:id="rId2"/>
    <sheet name="Resultados Trim" sheetId="24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externalReferences>
    <externalReference r:id="rId8"/>
  </externalReferences>
  <definedNames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  <definedName name="_xlnm.Print_Area" localSheetId="2">'Resultados Trim'!#REF!</definedName>
  </definedNames>
  <calcPr calcId="152511"/>
</workbook>
</file>

<file path=xl/calcChain.xml><?xml version="1.0" encoding="utf-8"?>
<calcChain xmlns="http://schemas.openxmlformats.org/spreadsheetml/2006/main">
  <c r="H6" i="23" l="1"/>
  <c r="G6" i="23"/>
  <c r="F6" i="23"/>
  <c r="E6" i="23"/>
  <c r="D5" i="23"/>
  <c r="D4" i="23"/>
  <c r="D3" i="23"/>
  <c r="D6" i="23" l="1"/>
  <c r="D11" i="23" l="1"/>
  <c r="D10" i="23"/>
  <c r="C10" i="23" s="1"/>
  <c r="D9" i="23"/>
  <c r="C9" i="23" s="1"/>
  <c r="H9" i="23" l="1"/>
  <c r="H10" i="23"/>
  <c r="C11" i="23"/>
  <c r="G9" i="23" l="1"/>
  <c r="G10" i="23"/>
</calcChain>
</file>

<file path=xl/sharedStrings.xml><?xml version="1.0" encoding="utf-8"?>
<sst xmlns="http://schemas.openxmlformats.org/spreadsheetml/2006/main" count="149" uniqueCount="97">
  <si>
    <t>%</t>
  </si>
  <si>
    <t>$</t>
  </si>
  <si>
    <t>EcoRiles S.A.</t>
  </si>
  <si>
    <t>Aguas del Maipo S.A.</t>
  </si>
  <si>
    <t>% Var.</t>
  </si>
  <si>
    <t>EBITDA</t>
  </si>
  <si>
    <t>Total</t>
  </si>
  <si>
    <t>Var. %</t>
  </si>
  <si>
    <t>Resultados</t>
  </si>
  <si>
    <t>Análisis de Ingresos</t>
  </si>
  <si>
    <t>Variable</t>
  </si>
  <si>
    <t xml:space="preserve">          % Var.</t>
  </si>
  <si>
    <t xml:space="preserve">  2016 - 2015</t>
  </si>
  <si>
    <t>Dic. 15</t>
  </si>
  <si>
    <t xml:space="preserve">Anam S.A. </t>
  </si>
  <si>
    <t>Gestión y Servicios S.A.</t>
  </si>
  <si>
    <t xml:space="preserve">         Jun. 16</t>
  </si>
  <si>
    <t xml:space="preserve">         Jun. 15</t>
  </si>
  <si>
    <t xml:space="preserve">Income  Statement 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</si>
  <si>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</si>
  <si>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</si>
  <si>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</si>
  <si>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</si>
  <si>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</si>
  <si>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</si>
  <si>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</si>
  <si>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</si>
  <si>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</si>
  <si>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</si>
  <si>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</si>
  <si>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</si>
  <si>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</si>
  <si>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</si>
  <si>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</si>
  <si>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</si>
  <si>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Non Sanitation Services</t>
  </si>
  <si>
    <t>(CLP MM$)</t>
  </si>
  <si>
    <t>Non-regulated, non-sanitation products</t>
  </si>
  <si>
    <t>Variation</t>
  </si>
  <si>
    <t>Sales</t>
  </si>
  <si>
    <t>Participation</t>
  </si>
  <si>
    <t>Th$</t>
  </si>
  <si>
    <t>Difference</t>
  </si>
  <si>
    <t>2Q16</t>
  </si>
  <si>
    <t>2Q15</t>
  </si>
  <si>
    <t>2Q16 - 2Q15</t>
  </si>
  <si>
    <t>(CLP$ thousands)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</si>
  <si>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</si>
  <si>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</si>
  <si>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</si>
  <si>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</si>
  <si>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</si>
  <si>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</si>
  <si>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</si>
  <si>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</si>
  <si>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</si>
  <si>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</si>
  <si>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</si>
  <si>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</si>
  <si>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Investments (Th$) </t>
  </si>
  <si>
    <t>Expansion of the Mapocho-Trebal WWTP</t>
  </si>
  <si>
    <t>Construction of the Bajos de Mate Tank</t>
  </si>
  <si>
    <t>Interconnection bewteed the La Dehesa Tank and the La Dehesa PWTP</t>
  </si>
  <si>
    <t>Results</t>
  </si>
  <si>
    <t>Revenue Analysis</t>
  </si>
  <si>
    <t>Capital Th$</t>
  </si>
  <si>
    <t>Promissory Notes</t>
  </si>
  <si>
    <t>Bonds</t>
  </si>
  <si>
    <t>Bank Debt</t>
  </si>
  <si>
    <t>Currency</t>
  </si>
  <si>
    <t>1 - 12 months</t>
  </si>
  <si>
    <t>1 - 3 years</t>
  </si>
  <si>
    <t>3 - 5 years</t>
  </si>
  <si>
    <t>more than 5 years</t>
  </si>
  <si>
    <t>Fixed</t>
  </si>
  <si>
    <t>Cash Flow Statement (CLP$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</si>
  <si>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</si>
  <si>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</si>
  <si>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</si>
  <si>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</si>
  <si>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</si>
  <si>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</si>
  <si>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</si>
  <si>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</si>
  <si>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</si>
  <si>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</si>
  <si>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</si>
  <si>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</si>
  <si>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</si>
  <si>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</si>
  <si>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</si>
  <si>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</si>
  <si>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</si>
  <si>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</si>
  <si>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</si>
  <si>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</si>
  <si>
    <t>Dec.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</si>
</sst>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0_);_(* \(#,##0.00\);_(* &quot;-&quot;??_);_(@_)"/>
    <numFmt numFmtId="165" formatCode="_-* #,##0.00\ _€_-;\-* #,##0.00\ _€_-;_-* &quot;-&quot;??\ _€_-;_-@_-"/>
    <numFmt numFmtId="184" formatCode="##,##0;\(##,##0\)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(* #,##0_);_(* \(#,##0\);_(* &quot;-&quot;??_);_(@_)"/>
    <numFmt numFmtId="199" formatCode="#,##0\ ;\(#,##0\);\-\ ;"/>
    <numFmt numFmtId="200" formatCode="0.0%_);\(0.0%\)"/>
  </numFmts>
  <fonts count="80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sz val="10"/>
      <color rgb="FFFF0000"/>
      <name val="Tahoma"/>
      <family val="2"/>
    </font>
    <font>
      <b/>
      <sz val="10"/>
      <name val="Times New Roman"/>
      <family val="1"/>
    </font>
    <font>
      <b/>
      <sz val="10"/>
      <color rgb="FF002060"/>
      <name val="Arial"/>
      <family val="2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  <xf numFmtId="9" fontId="7" fillId="0" borderId="0" applyFont="0" applyFill="0" applyBorder="0" applyAlignment="0" applyProtection="0"/>
  </cellStyleXfs>
  <cellXfs count="79">
    <xf numFmtId="0" fontId="0" fillId="0" borderId="0" xfId="0"/>
    <xf numFmtId="0" fontId="31" fillId="0" borderId="0" xfId="0" applyFont="1"/>
    <xf numFmtId="184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0" fontId="67" fillId="0" borderId="0" xfId="0" applyFont="1" applyAlignment="1">
      <alignment horizontal="center"/>
    </xf>
    <xf numFmtId="10" fontId="67" fillId="0" borderId="0" xfId="0" applyNumberFormat="1" applyFont="1" applyAlignment="1">
      <alignment horizontal="right"/>
    </xf>
    <xf numFmtId="0" fontId="67" fillId="0" borderId="25" xfId="0" applyFont="1" applyBorder="1" applyAlignment="1">
      <alignment horizontal="center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72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71" fillId="0" borderId="0" xfId="1697" applyFont="1" applyAlignment="1">
      <alignment horizontal="left" indent="2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0" fillId="0" borderId="0" xfId="0" applyNumberFormat="1" applyFont="1"/>
    <xf numFmtId="3" fontId="69" fillId="0" borderId="0" xfId="1697" applyNumberFormat="1" applyFont="1" applyAlignment="1">
      <alignment vertical="center"/>
    </xf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66" fillId="0" borderId="25" xfId="0" applyFont="1" applyBorder="1" applyAlignment="1">
      <alignment horizontal="center" vertical="center"/>
    </xf>
    <xf numFmtId="0" fontId="66" fillId="0" borderId="25" xfId="0" applyFont="1" applyBorder="1" applyAlignment="1">
      <alignment horizontal="right" vertical="center"/>
    </xf>
    <xf numFmtId="3" fontId="67" fillId="0" borderId="25" xfId="0" applyNumberFormat="1" applyFont="1" applyBorder="1" applyAlignment="1">
      <alignment horizontal="right" vertical="center"/>
    </xf>
    <xf numFmtId="0" fontId="72" fillId="0" borderId="0" xfId="0" applyFont="1"/>
    <xf numFmtId="196" fontId="69" fillId="0" borderId="0" xfId="828" applyNumberFormat="1" applyFont="1" applyAlignment="1">
      <alignment vertical="center"/>
    </xf>
    <xf numFmtId="0" fontId="78" fillId="0" borderId="0" xfId="0" applyFont="1"/>
    <xf numFmtId="9" fontId="79" fillId="0" borderId="0" xfId="949" applyFont="1"/>
    <xf numFmtId="0" fontId="66" fillId="0" borderId="25" xfId="0" applyFont="1" applyBorder="1" applyAlignment="1">
      <alignment horizontal="center" vertical="center"/>
    </xf>
    <xf numFmtId="199" fontId="67" fillId="0" borderId="0" xfId="0" applyNumberFormat="1" applyFont="1" applyAlignment="1">
      <alignment horizontal="right" vertical="center"/>
    </xf>
    <xf numFmtId="199" fontId="66" fillId="0" borderId="0" xfId="0" applyNumberFormat="1" applyFont="1" applyAlignment="1">
      <alignment horizontal="right" vertical="center"/>
    </xf>
    <xf numFmtId="199" fontId="67" fillId="0" borderId="27" xfId="0" applyNumberFormat="1" applyFont="1" applyBorder="1" applyAlignment="1">
      <alignment horizontal="right" vertical="center"/>
    </xf>
    <xf numFmtId="199" fontId="67" fillId="0" borderId="0" xfId="0" applyNumberFormat="1" applyFont="1" applyAlignment="1">
      <alignment horizontal="right"/>
    </xf>
    <xf numFmtId="199" fontId="66" fillId="0" borderId="0" xfId="0" applyNumberFormat="1" applyFont="1" applyAlignment="1">
      <alignment horizontal="right"/>
    </xf>
    <xf numFmtId="200" fontId="67" fillId="0" borderId="0" xfId="0" applyNumberFormat="1" applyFont="1" applyAlignment="1">
      <alignment horizontal="right" vertical="center"/>
    </xf>
    <xf numFmtId="200" fontId="66" fillId="0" borderId="0" xfId="0" applyNumberFormat="1" applyFont="1" applyAlignment="1">
      <alignment horizontal="right" vertical="center"/>
    </xf>
    <xf numFmtId="200" fontId="67" fillId="0" borderId="27" xfId="0" applyNumberFormat="1" applyFont="1" applyBorder="1" applyAlignment="1">
      <alignment horizontal="right" vertical="center"/>
    </xf>
    <xf numFmtId="200" fontId="72" fillId="0" borderId="0" xfId="0" applyNumberFormat="1" applyFont="1"/>
    <xf numFmtId="200" fontId="67" fillId="0" borderId="0" xfId="0" applyNumberFormat="1" applyFont="1" applyFill="1" applyAlignment="1">
      <alignment horizontal="center"/>
    </xf>
    <xf numFmtId="200" fontId="67" fillId="0" borderId="0" xfId="0" applyNumberFormat="1" applyFont="1" applyAlignment="1">
      <alignment horizontal="center"/>
    </xf>
    <xf numFmtId="200" fontId="66" fillId="0" borderId="0" xfId="0" applyNumberFormat="1" applyFont="1" applyAlignment="1">
      <alignment horizontal="center"/>
    </xf>
    <xf numFmtId="199" fontId="69" fillId="0" borderId="0" xfId="0" applyNumberFormat="1" applyFont="1"/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right"/>
    </xf>
    <xf numFmtId="2" fontId="72" fillId="0" borderId="0" xfId="0" applyNumberFormat="1" applyFont="1"/>
    <xf numFmtId="2" fontId="67" fillId="0" borderId="0" xfId="0" applyNumberFormat="1" applyFont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3" fontId="69" fillId="0" borderId="0" xfId="0" applyNumberFormat="1" applyFont="1" applyFill="1"/>
    <xf numFmtId="3" fontId="77" fillId="0" borderId="0" xfId="0" applyNumberFormat="1" applyFont="1" applyFill="1"/>
    <xf numFmtId="0" fontId="70" fillId="0" borderId="0" xfId="0" applyFont="1" applyFill="1"/>
    <xf numFmtId="3" fontId="70" fillId="0" borderId="0" xfId="0" applyNumberFormat="1" applyFont="1" applyFill="1"/>
    <xf numFmtId="0" fontId="76" fillId="0" borderId="0" xfId="0" applyFont="1" applyFill="1"/>
    <xf numFmtId="9" fontId="76" fillId="0" borderId="0" xfId="949" applyFont="1" applyFill="1"/>
    <xf numFmtId="3" fontId="76" fillId="0" borderId="0" xfId="0" applyNumberFormat="1" applyFont="1" applyFill="1"/>
    <xf numFmtId="9" fontId="76" fillId="0" borderId="0" xfId="949" applyNumberFormat="1" applyFont="1" applyFill="1"/>
    <xf numFmtId="9" fontId="70" fillId="0" borderId="0" xfId="949" applyFont="1" applyFill="1"/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L" sz="90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Composition</a:t>
            </a:r>
            <a:r>
              <a:rPr lang="es-CL" sz="900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By Instrument</a:t>
            </a:r>
            <a:endParaRPr lang="es-CL" sz="90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9340474231765804E-2"/>
                  <c:y val="0.16609596398314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8691973204841935E-2"/>
                  <c:y val="-0.269281250875669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138861373671574E-2"/>
                  <c:y val="0.1782407407407407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Préstamos
   13%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'[1]Deuda Financiera'!$C$9:$C$11</c:f>
              <c:numCache>
                <c:formatCode>0%</c:formatCode>
                <c:ptCount val="3"/>
                <c:pt idx="0">
                  <c:v>0.17</c:v>
                </c:pt>
                <c:pt idx="1">
                  <c:v>0.69</c:v>
                </c:pt>
                <c:pt idx="2">
                  <c:v>0.13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90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Composition By Rate</a:t>
            </a:r>
            <a:r>
              <a:rPr lang="es-CL" sz="900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Type</a:t>
            </a:r>
            <a:endParaRPr lang="es-CL" sz="900" b="1" i="0" u="none" strike="noStrike" kern="1200" baseline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0473769092116492"/>
                  <c:y val="-0.255046296296296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'[1]Deuda Financiera'!$F$9:$F$10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'[1]Deuda Financiera'!$G$9:$G$10</c:f>
              <c:numCache>
                <c:formatCode>0%</c:formatCode>
                <c:ptCount val="2"/>
                <c:pt idx="0">
                  <c:v>0.87</c:v>
                </c:pt>
                <c:pt idx="1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9525</xdr:rowOff>
    </xdr:from>
    <xdr:to>
      <xdr:col>7</xdr:col>
      <xdr:colOff>314325</xdr:colOff>
      <xdr:row>28</xdr:row>
      <xdr:rowOff>19050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14</xdr:row>
      <xdr:rowOff>0</xdr:rowOff>
    </xdr:from>
    <xdr:to>
      <xdr:col>11</xdr:col>
      <xdr:colOff>180975</xdr:colOff>
      <xdr:row>28</xdr:row>
      <xdr:rowOff>76200</xdr:rowOff>
    </xdr:to>
    <xdr:graphicFrame macro="">
      <xdr:nvGraphicFramePr>
        <xdr:cNvPr id="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am-consolidated-earnings-release-tables-june-30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Trim"/>
      <sheetName val="Estado de situación financiera"/>
      <sheetName val="Deuda Financiera"/>
      <sheetName val="Flujo de efectivo"/>
      <sheetName val="Indicadores"/>
    </sheetNames>
    <sheetDataSet>
      <sheetData sheetId="0"/>
      <sheetData sheetId="1"/>
      <sheetData sheetId="2"/>
      <sheetData sheetId="3"/>
      <sheetData sheetId="4">
        <row r="9">
          <cell r="B9" t="str">
            <v>Promissory Notes</v>
          </cell>
          <cell r="C9">
            <v>0.17</v>
          </cell>
          <cell r="F9" t="str">
            <v>Fixed</v>
          </cell>
          <cell r="G9">
            <v>0.87</v>
          </cell>
        </row>
        <row r="10">
          <cell r="B10" t="str">
            <v>Bonds</v>
          </cell>
          <cell r="C10">
            <v>0.69</v>
          </cell>
          <cell r="F10" t="str">
            <v>Variable</v>
          </cell>
          <cell r="G10">
            <v>0.13</v>
          </cell>
        </row>
        <row r="11">
          <cell r="B11" t="str">
            <v>Bank Debt</v>
          </cell>
          <cell r="C11">
            <v>0.13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opLeftCell="A25" workbookViewId="0">
      <selection activeCell="B43" sqref="B43"/>
    </sheetView>
  </sheetViews>
  <sheetFormatPr baseColWidth="10" defaultRowHeight="15" customHeight="1"/>
  <cols>
    <col min="1" max="1" width="4" style="8" customWidth="1"/>
    <col min="2" max="2" width="44.85546875" style="8" bestFit="1" customWidth="1"/>
    <col min="3" max="4" width="12.7109375" style="8" customWidth="1"/>
    <col min="5" max="5" width="15.5703125" style="8" customWidth="1"/>
    <col min="6" max="9" width="11.42578125" style="8"/>
    <col min="10" max="10" width="14.140625" style="8" bestFit="1" customWidth="1"/>
    <col min="11" max="16384" width="11.42578125" style="8"/>
  </cols>
  <sheetData>
    <row r="1" spans="1:10" ht="15" customHeight="1">
      <c r="A1" s="9" t="s">
        <v>63</v>
      </c>
    </row>
    <row r="2" spans="1:10" ht="15" customHeight="1">
      <c r="B2" s="77" t="s">
        <v>18</v>
      </c>
    </row>
    <row r="3" spans="1:10" s="21" customFormat="1" ht="15" customHeight="1" thickBot="1">
      <c r="B3" s="78" t="s">
        <v>46</v>
      </c>
      <c r="C3" s="38" t="s">
        <v>16</v>
      </c>
      <c r="D3" s="38" t="s">
        <v>17</v>
      </c>
      <c r="E3" s="38" t="s">
        <v>11</v>
      </c>
      <c r="F3" s="10"/>
      <c r="G3" s="38" t="s">
        <v>12</v>
      </c>
    </row>
    <row r="4" spans="1:10" ht="15" customHeight="1">
      <c r="B4" s="12" t="s">
        <v>19</v>
      </c>
      <c r="C4" s="46">
        <v>250269661</v>
      </c>
      <c r="D4" s="46">
        <v>243290430</v>
      </c>
      <c r="E4" s="51">
        <v>2.9000000000000001E-2</v>
      </c>
      <c r="F4" s="10"/>
      <c r="G4" s="46">
        <v>6979231</v>
      </c>
    </row>
    <row r="5" spans="1:10" s="23" customFormat="1" ht="15" customHeight="1">
      <c r="B5" s="12" t="s">
        <v>20</v>
      </c>
      <c r="C5" s="46">
        <v>-98747649</v>
      </c>
      <c r="D5" s="46">
        <v>-95237758</v>
      </c>
      <c r="E5" s="51">
        <v>3.6999999999999998E-2</v>
      </c>
      <c r="F5" s="10"/>
      <c r="G5" s="46">
        <v>-3509891</v>
      </c>
    </row>
    <row r="6" spans="1:10" s="23" customFormat="1" ht="15" customHeight="1">
      <c r="B6" s="77" t="s">
        <v>5</v>
      </c>
      <c r="C6" s="47">
        <v>151522012</v>
      </c>
      <c r="D6" s="47">
        <v>148052672</v>
      </c>
      <c r="E6" s="52">
        <v>2.3E-2</v>
      </c>
      <c r="F6" s="43"/>
      <c r="G6" s="47">
        <v>3469340</v>
      </c>
      <c r="J6" s="42"/>
    </row>
    <row r="7" spans="1:10" s="23" customFormat="1" ht="15" customHeight="1">
      <c r="B7" s="12" t="s">
        <v>21</v>
      </c>
      <c r="C7" s="46">
        <v>-33219187</v>
      </c>
      <c r="D7" s="46">
        <v>-33906794</v>
      </c>
      <c r="E7" s="51">
        <v>-0.02</v>
      </c>
      <c r="F7" s="10"/>
      <c r="G7" s="46">
        <v>687607</v>
      </c>
      <c r="J7" s="42"/>
    </row>
    <row r="8" spans="1:10" s="23" customFormat="1" ht="15" customHeight="1">
      <c r="B8" s="77" t="s">
        <v>22</v>
      </c>
      <c r="C8" s="47">
        <v>118302825</v>
      </c>
      <c r="D8" s="47">
        <v>114145878</v>
      </c>
      <c r="E8" s="52">
        <v>3.5999999999999997E-2</v>
      </c>
      <c r="F8" s="43"/>
      <c r="G8" s="47">
        <v>4156947</v>
      </c>
      <c r="J8" s="42"/>
    </row>
    <row r="9" spans="1:10" s="23" customFormat="1" ht="15" customHeight="1">
      <c r="B9" s="12" t="s">
        <v>23</v>
      </c>
      <c r="C9" s="46">
        <v>-22046795</v>
      </c>
      <c r="D9" s="46">
        <v>-19967888</v>
      </c>
      <c r="E9" s="51">
        <v>0.104</v>
      </c>
      <c r="F9" s="10"/>
      <c r="G9" s="46">
        <v>-2078907</v>
      </c>
    </row>
    <row r="10" spans="1:10" s="23" customFormat="1" ht="15" customHeight="1">
      <c r="B10" s="12" t="s">
        <v>24</v>
      </c>
      <c r="C10" s="46">
        <v>-20816428</v>
      </c>
      <c r="D10" s="46">
        <v>-19418608</v>
      </c>
      <c r="E10" s="51">
        <v>7.1999999999999995E-2</v>
      </c>
      <c r="F10" s="10"/>
      <c r="G10" s="46">
        <v>-1397820</v>
      </c>
      <c r="J10" s="42"/>
    </row>
    <row r="11" spans="1:10" s="23" customFormat="1" ht="15" customHeight="1">
      <c r="B11" s="12" t="s">
        <v>25</v>
      </c>
      <c r="C11" s="47">
        <v>73469696</v>
      </c>
      <c r="D11" s="47">
        <v>73219963</v>
      </c>
      <c r="E11" s="52">
        <v>3.0000000000000001E-3</v>
      </c>
      <c r="F11" s="43"/>
      <c r="G11" s="47">
        <v>249733</v>
      </c>
    </row>
    <row r="12" spans="1:10" s="23" customFormat="1" ht="15" customHeight="1"/>
    <row r="13" spans="1:10" ht="15" customHeight="1">
      <c r="A13" s="9" t="s">
        <v>9</v>
      </c>
      <c r="B13" s="11" t="s">
        <v>64</v>
      </c>
    </row>
    <row r="14" spans="1:10" s="23" customFormat="1" ht="15" customHeight="1">
      <c r="B14" s="41"/>
      <c r="C14" s="4"/>
      <c r="D14" s="4"/>
      <c r="E14" s="6"/>
      <c r="F14" s="22"/>
      <c r="G14" s="4"/>
    </row>
    <row r="15" spans="1:10" s="23" customFormat="1" ht="15" customHeight="1" thickBot="1">
      <c r="B15" s="41"/>
      <c r="C15" s="64" t="s">
        <v>16</v>
      </c>
      <c r="D15" s="64"/>
      <c r="E15" s="41"/>
      <c r="F15" s="64" t="s">
        <v>17</v>
      </c>
      <c r="G15" s="64"/>
      <c r="H15" s="41"/>
      <c r="I15" s="64" t="s">
        <v>38</v>
      </c>
      <c r="J15" s="64"/>
    </row>
    <row r="16" spans="1:10" s="23" customFormat="1" ht="15" customHeight="1">
      <c r="B16" s="41"/>
      <c r="C16" s="60" t="s">
        <v>39</v>
      </c>
      <c r="D16" s="65" t="s">
        <v>40</v>
      </c>
      <c r="E16" s="41"/>
      <c r="F16" s="60" t="s">
        <v>39</v>
      </c>
      <c r="G16" s="65" t="s">
        <v>40</v>
      </c>
      <c r="H16" s="41"/>
      <c r="I16" s="65" t="s">
        <v>41</v>
      </c>
      <c r="J16" s="65" t="s">
        <v>0</v>
      </c>
    </row>
    <row r="17" spans="2:13" s="23" customFormat="1" ht="15" customHeight="1" thickBot="1">
      <c r="B17" s="17" t="s">
        <v>26</v>
      </c>
      <c r="C17" s="59" t="s">
        <v>41</v>
      </c>
      <c r="D17" s="66"/>
      <c r="E17" s="41"/>
      <c r="F17" s="59" t="s">
        <v>41</v>
      </c>
      <c r="G17" s="66"/>
      <c r="H17" s="41"/>
      <c r="I17" s="66"/>
      <c r="J17" s="66"/>
    </row>
    <row r="18" spans="2:13" s="23" customFormat="1" ht="15" customHeight="1">
      <c r="B18" s="17" t="s">
        <v>27</v>
      </c>
      <c r="C18" s="46">
        <v>103088524</v>
      </c>
      <c r="D18" s="51">
        <v>0.41199999999999998</v>
      </c>
      <c r="E18" s="10"/>
      <c r="F18" s="46">
        <v>101047854</v>
      </c>
      <c r="G18" s="51">
        <v>0.41499999999999998</v>
      </c>
      <c r="H18" s="10"/>
      <c r="I18" s="46">
        <v>2040670</v>
      </c>
      <c r="J18" s="51">
        <v>0.02</v>
      </c>
      <c r="M18" s="37"/>
    </row>
    <row r="19" spans="2:13" s="23" customFormat="1" ht="15" customHeight="1">
      <c r="B19" s="17" t="s">
        <v>28</v>
      </c>
      <c r="C19" s="46">
        <v>120560473</v>
      </c>
      <c r="D19" s="51">
        <v>0.48199999999999998</v>
      </c>
      <c r="E19" s="10"/>
      <c r="F19" s="46">
        <v>111517602</v>
      </c>
      <c r="G19" s="51">
        <v>0.45800000000000002</v>
      </c>
      <c r="H19" s="10"/>
      <c r="I19" s="46">
        <v>9042871</v>
      </c>
      <c r="J19" s="51">
        <v>8.1000000000000003E-2</v>
      </c>
      <c r="M19" s="37"/>
    </row>
    <row r="20" spans="2:13" s="23" customFormat="1" ht="15" customHeight="1">
      <c r="B20" s="17" t="s">
        <v>29</v>
      </c>
      <c r="C20" s="46">
        <v>3351438</v>
      </c>
      <c r="D20" s="51">
        <v>1.2999999999999999E-2</v>
      </c>
      <c r="E20" s="10"/>
      <c r="F20" s="46">
        <v>6990770</v>
      </c>
      <c r="G20" s="51">
        <v>2.9000000000000001E-2</v>
      </c>
      <c r="H20" s="10"/>
      <c r="I20" s="46">
        <v>-3639332</v>
      </c>
      <c r="J20" s="51">
        <v>-0.52100000000000002</v>
      </c>
      <c r="M20" s="37"/>
    </row>
    <row r="21" spans="2:13" s="23" customFormat="1" ht="15" customHeight="1" thickBot="1">
      <c r="B21" s="31" t="s">
        <v>6</v>
      </c>
      <c r="C21" s="48">
        <v>23269226</v>
      </c>
      <c r="D21" s="53">
        <v>9.2999999999999999E-2</v>
      </c>
      <c r="E21" s="10"/>
      <c r="F21" s="48">
        <v>23734204</v>
      </c>
      <c r="G21" s="53">
        <v>9.8000000000000004E-2</v>
      </c>
      <c r="H21" s="10"/>
      <c r="I21" s="48">
        <v>-464978</v>
      </c>
      <c r="J21" s="53">
        <v>-0.02</v>
      </c>
      <c r="M21" s="37"/>
    </row>
    <row r="22" spans="2:13" s="23" customFormat="1" ht="15" customHeight="1" thickTop="1">
      <c r="B22" s="31"/>
      <c r="C22" s="47">
        <v>250269661</v>
      </c>
      <c r="D22" s="51">
        <v>0.99999999999999989</v>
      </c>
      <c r="E22" s="10"/>
      <c r="F22" s="47">
        <v>243290430</v>
      </c>
      <c r="G22" s="51">
        <v>1</v>
      </c>
      <c r="H22" s="10"/>
      <c r="I22" s="47">
        <v>6979231</v>
      </c>
      <c r="J22" s="51">
        <v>2.9000000000000001E-2</v>
      </c>
      <c r="L22" s="32"/>
      <c r="M22" s="37"/>
    </row>
    <row r="23" spans="2:13" s="23" customFormat="1" ht="15" customHeight="1"/>
    <row r="24" spans="2:13" s="23" customFormat="1" ht="15" customHeight="1" thickBot="1">
      <c r="B24" s="16" t="s">
        <v>30</v>
      </c>
      <c r="C24" s="59" t="s">
        <v>16</v>
      </c>
      <c r="D24" s="59" t="s">
        <v>17</v>
      </c>
      <c r="E24" s="59" t="s">
        <v>4</v>
      </c>
      <c r="F24" s="41"/>
      <c r="G24" s="59" t="s">
        <v>42</v>
      </c>
    </row>
    <row r="25" spans="2:13" s="23" customFormat="1" ht="15" customHeight="1">
      <c r="B25" s="17" t="s">
        <v>26</v>
      </c>
      <c r="C25" s="46">
        <v>292904</v>
      </c>
      <c r="D25" s="46">
        <v>301140</v>
      </c>
      <c r="E25" s="51">
        <v>-2.7E-2</v>
      </c>
      <c r="F25" s="10"/>
      <c r="G25" s="46">
        <v>-8236</v>
      </c>
      <c r="I25" s="42"/>
    </row>
    <row r="26" spans="2:13" s="23" customFormat="1" ht="15" customHeight="1">
      <c r="B26" s="17" t="s">
        <v>31</v>
      </c>
      <c r="C26" s="46">
        <v>281561</v>
      </c>
      <c r="D26" s="46">
        <v>287678</v>
      </c>
      <c r="E26" s="51">
        <v>-2.1000000000000001E-2</v>
      </c>
      <c r="F26" s="10"/>
      <c r="G26" s="46">
        <v>-6117</v>
      </c>
      <c r="I26" s="42"/>
    </row>
    <row r="27" spans="2:13" s="23" customFormat="1" ht="15" customHeight="1">
      <c r="B27" s="17" t="s">
        <v>32</v>
      </c>
      <c r="C27" s="46">
        <v>245008</v>
      </c>
      <c r="D27" s="46">
        <v>247962</v>
      </c>
      <c r="E27" s="51">
        <v>-1.2E-2</v>
      </c>
      <c r="F27" s="10"/>
      <c r="G27" s="46">
        <v>-2954</v>
      </c>
      <c r="I27" s="42"/>
    </row>
    <row r="28" spans="2:13" ht="15" customHeight="1">
      <c r="B28" s="17" t="s">
        <v>33</v>
      </c>
      <c r="C28" s="46">
        <v>64102</v>
      </c>
      <c r="D28" s="46">
        <v>67575</v>
      </c>
      <c r="E28" s="51">
        <v>-5.0999999999999997E-2</v>
      </c>
      <c r="F28" s="15"/>
      <c r="G28" s="46">
        <v>-3473</v>
      </c>
    </row>
    <row r="29" spans="2:13" ht="15" customHeight="1">
      <c r="B29" s="41"/>
      <c r="C29" s="10"/>
      <c r="D29" s="41"/>
      <c r="E29" s="10"/>
      <c r="F29" s="10"/>
      <c r="G29" s="10"/>
    </row>
    <row r="30" spans="2:13" ht="15" customHeight="1" thickBot="1">
      <c r="B30" s="16" t="s">
        <v>34</v>
      </c>
      <c r="C30" s="59" t="s">
        <v>16</v>
      </c>
      <c r="D30" s="59" t="s">
        <v>17</v>
      </c>
      <c r="E30" s="59" t="s">
        <v>4</v>
      </c>
      <c r="F30" s="41"/>
      <c r="G30" s="59" t="s">
        <v>42</v>
      </c>
    </row>
    <row r="31" spans="2:13" ht="15" customHeight="1">
      <c r="B31" s="17" t="s">
        <v>26</v>
      </c>
      <c r="C31" s="46">
        <v>2184651</v>
      </c>
      <c r="D31" s="46">
        <v>2121312</v>
      </c>
      <c r="E31" s="51">
        <v>0.03</v>
      </c>
      <c r="F31" s="10"/>
      <c r="G31" s="46">
        <v>63339</v>
      </c>
    </row>
    <row r="32" spans="2:13" ht="15" customHeight="1">
      <c r="B32" s="17" t="s">
        <v>31</v>
      </c>
      <c r="C32" s="46">
        <v>2131599</v>
      </c>
      <c r="D32" s="46">
        <v>2086347</v>
      </c>
      <c r="E32" s="51">
        <v>2.1999999999999999E-2</v>
      </c>
      <c r="F32" s="10"/>
      <c r="G32" s="46">
        <v>45252</v>
      </c>
    </row>
    <row r="33" spans="2:7" ht="15" customHeight="1">
      <c r="B33" s="17"/>
      <c r="C33" s="25"/>
    </row>
    <row r="34" spans="2:7" ht="15" customHeight="1">
      <c r="B34" s="11" t="s">
        <v>35</v>
      </c>
      <c r="C34" s="25"/>
    </row>
    <row r="35" spans="2:7" ht="15" customHeight="1">
      <c r="B35" s="11"/>
      <c r="C35" s="25"/>
    </row>
    <row r="36" spans="2:7" ht="13.5" thickBot="1">
      <c r="B36" s="35" t="s">
        <v>36</v>
      </c>
      <c r="C36" s="36" t="s">
        <v>16</v>
      </c>
      <c r="D36" s="36" t="s">
        <v>17</v>
      </c>
      <c r="E36" s="36" t="s">
        <v>7</v>
      </c>
    </row>
    <row r="37" spans="2:7" ht="12.75">
      <c r="B37" s="17" t="s">
        <v>14</v>
      </c>
      <c r="C37" s="46">
        <v>1627111</v>
      </c>
      <c r="D37" s="46">
        <v>1491433</v>
      </c>
      <c r="E37" s="51">
        <v>9.0999999999999998E-2</v>
      </c>
      <c r="G37" s="26"/>
    </row>
    <row r="38" spans="2:7" s="21" customFormat="1" ht="12.75">
      <c r="B38" s="17" t="s">
        <v>2</v>
      </c>
      <c r="C38" s="46">
        <v>6226641</v>
      </c>
      <c r="D38" s="46">
        <v>5980603</v>
      </c>
      <c r="E38" s="51">
        <v>4.1000000000000002E-2</v>
      </c>
      <c r="G38" s="26"/>
    </row>
    <row r="39" spans="2:7" ht="12.75">
      <c r="B39" s="17" t="s">
        <v>15</v>
      </c>
      <c r="C39" s="46">
        <v>3767444</v>
      </c>
      <c r="D39" s="46">
        <v>4055440</v>
      </c>
      <c r="E39" s="51">
        <v>-7.0999999999999994E-2</v>
      </c>
      <c r="G39" s="26"/>
    </row>
    <row r="40" spans="2:7" ht="12.75">
      <c r="B40" s="17" t="s">
        <v>3</v>
      </c>
      <c r="C40" s="46">
        <v>-246664</v>
      </c>
      <c r="D40" s="46">
        <v>380197</v>
      </c>
      <c r="E40" s="51">
        <v>-1.649</v>
      </c>
      <c r="G40" s="26"/>
    </row>
    <row r="41" spans="2:7" ht="12.75">
      <c r="B41" s="31" t="s">
        <v>37</v>
      </c>
      <c r="C41" s="47">
        <v>11374532</v>
      </c>
      <c r="D41" s="47">
        <v>11907673</v>
      </c>
      <c r="E41" s="52">
        <v>-4.4999999999999998E-2</v>
      </c>
      <c r="F41" s="58">
        <v>-533141</v>
      </c>
      <c r="G41" s="26">
        <v>-68163</v>
      </c>
    </row>
    <row r="42" spans="2:7" ht="15" customHeight="1">
      <c r="C42" s="25"/>
      <c r="D42" s="26"/>
    </row>
    <row r="43" spans="2:7" ht="15" customHeight="1">
      <c r="B43" s="25"/>
      <c r="C43" s="25"/>
      <c r="G43" s="26"/>
    </row>
    <row r="44" spans="2:7" ht="15" customHeight="1">
      <c r="B44" s="25"/>
    </row>
    <row r="47" spans="2:7" ht="15" customHeight="1">
      <c r="C47" s="14"/>
    </row>
    <row r="48" spans="2:7" ht="15" customHeight="1">
      <c r="B48" s="17"/>
      <c r="C48" s="14"/>
    </row>
    <row r="49" spans="2:3" ht="15" customHeight="1">
      <c r="B49" s="17"/>
      <c r="C49" s="14"/>
    </row>
    <row r="50" spans="2:3" ht="15" customHeight="1">
      <c r="B50" s="17"/>
    </row>
  </sheetData>
  <mergeCells count="7">
    <mergeCell ref="C15:D15"/>
    <mergeCell ref="F15:G15"/>
    <mergeCell ref="I15:J15"/>
    <mergeCell ref="D16:D17"/>
    <mergeCell ref="G16:G17"/>
    <mergeCell ref="I16:I17"/>
    <mergeCell ref="J16:J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B3" sqref="B3:G3"/>
    </sheetView>
  </sheetViews>
  <sheetFormatPr baseColWidth="10" defaultRowHeight="15" customHeight="1"/>
  <cols>
    <col min="1" max="1" width="4" style="27" customWidth="1"/>
    <col min="2" max="2" width="25.28515625" style="27" bestFit="1" customWidth="1"/>
    <col min="3" max="16384" width="11.42578125" style="27"/>
  </cols>
  <sheetData>
    <row r="1" spans="1:14" ht="15" customHeight="1">
      <c r="A1" s="20" t="s">
        <v>8</v>
      </c>
      <c r="B1" s="8"/>
    </row>
    <row r="2" spans="1:14" ht="15" customHeight="1">
      <c r="B2" s="77" t="s">
        <v>18</v>
      </c>
    </row>
    <row r="3" spans="1:14" s="28" customFormat="1" ht="15" customHeight="1" thickBot="1">
      <c r="B3" s="78" t="s">
        <v>46</v>
      </c>
      <c r="C3" s="45" t="s">
        <v>43</v>
      </c>
      <c r="D3" s="45" t="s">
        <v>44</v>
      </c>
      <c r="E3" s="45" t="s">
        <v>4</v>
      </c>
      <c r="F3" s="41"/>
      <c r="G3" s="45" t="s">
        <v>45</v>
      </c>
    </row>
    <row r="4" spans="1:14" ht="15" customHeight="1">
      <c r="B4" s="12" t="s">
        <v>19</v>
      </c>
      <c r="C4" s="46">
        <v>111203801</v>
      </c>
      <c r="D4" s="46">
        <v>112324833</v>
      </c>
      <c r="E4" s="51">
        <v>-0.01</v>
      </c>
      <c r="F4" s="41"/>
      <c r="G4" s="46">
        <v>-1121032</v>
      </c>
    </row>
    <row r="5" spans="1:14" s="29" customFormat="1" ht="15" customHeight="1">
      <c r="B5" s="12" t="s">
        <v>20</v>
      </c>
      <c r="C5" s="46">
        <v>-50724685</v>
      </c>
      <c r="D5" s="46">
        <v>-48859394</v>
      </c>
      <c r="E5" s="51">
        <v>3.7999999999999999E-2</v>
      </c>
      <c r="F5" s="41"/>
      <c r="G5" s="46">
        <v>-1865291</v>
      </c>
    </row>
    <row r="6" spans="1:14" s="29" customFormat="1" ht="15" customHeight="1">
      <c r="B6" s="77" t="s">
        <v>5</v>
      </c>
      <c r="C6" s="47">
        <v>60479116</v>
      </c>
      <c r="D6" s="47">
        <v>63465439</v>
      </c>
      <c r="E6" s="52">
        <v>-4.7E-2</v>
      </c>
      <c r="F6" s="43"/>
      <c r="G6" s="47">
        <v>-2986323</v>
      </c>
    </row>
    <row r="7" spans="1:14" s="29" customFormat="1" ht="15" customHeight="1">
      <c r="B7" s="12" t="s">
        <v>21</v>
      </c>
      <c r="C7" s="46">
        <v>-16691832</v>
      </c>
      <c r="D7" s="46">
        <v>-17004136</v>
      </c>
      <c r="E7" s="51">
        <v>-1.7999999999999999E-2</v>
      </c>
      <c r="F7" s="41"/>
      <c r="G7" s="46">
        <v>312304</v>
      </c>
      <c r="L7" s="14"/>
      <c r="M7" s="14"/>
      <c r="N7" s="34"/>
    </row>
    <row r="8" spans="1:14" s="29" customFormat="1" ht="15" customHeight="1">
      <c r="B8" s="77" t="s">
        <v>22</v>
      </c>
      <c r="C8" s="47">
        <v>43787284</v>
      </c>
      <c r="D8" s="47">
        <v>46461303</v>
      </c>
      <c r="E8" s="52">
        <v>-5.8000000000000003E-2</v>
      </c>
      <c r="F8" s="43"/>
      <c r="G8" s="47">
        <v>-2674019</v>
      </c>
    </row>
    <row r="9" spans="1:14" s="29" customFormat="1" ht="15" customHeight="1">
      <c r="B9" s="12" t="s">
        <v>23</v>
      </c>
      <c r="C9" s="46">
        <v>-11652454</v>
      </c>
      <c r="D9" s="46">
        <v>-15366645</v>
      </c>
      <c r="E9" s="51">
        <v>-0.24199999999999999</v>
      </c>
      <c r="F9" s="41"/>
      <c r="G9" s="46">
        <v>3714191</v>
      </c>
    </row>
    <row r="10" spans="1:14" s="29" customFormat="1" ht="15" customHeight="1">
      <c r="B10" s="12" t="s">
        <v>24</v>
      </c>
      <c r="C10" s="46">
        <v>-6404114</v>
      </c>
      <c r="D10" s="46">
        <v>-5090840</v>
      </c>
      <c r="E10" s="51">
        <v>0.25800000000000001</v>
      </c>
      <c r="F10" s="41"/>
      <c r="G10" s="46">
        <v>-1313274</v>
      </c>
    </row>
    <row r="11" spans="1:14" s="29" customFormat="1" ht="15" customHeight="1">
      <c r="B11" s="12" t="s">
        <v>25</v>
      </c>
      <c r="C11" s="47">
        <v>25176009</v>
      </c>
      <c r="D11" s="47">
        <v>25626062</v>
      </c>
      <c r="E11" s="52">
        <v>-1.7999999999999999E-2</v>
      </c>
      <c r="F11" s="43"/>
      <c r="G11" s="47">
        <v>-450053</v>
      </c>
    </row>
    <row r="12" spans="1:14" s="29" customFormat="1" ht="15" customHeight="1"/>
    <row r="13" spans="1:14" s="29" customFormat="1" ht="15" customHeight="1"/>
    <row r="14" spans="1:14" s="29" customFormat="1" ht="15" customHeight="1"/>
    <row r="15" spans="1:14" s="29" customFormat="1" ht="15" customHeight="1"/>
    <row r="16" spans="1:14" s="29" customFormat="1" ht="15" customHeight="1"/>
    <row r="17" s="29" customFormat="1" ht="15" customHeight="1"/>
    <row r="18" s="29" customFormat="1" ht="15" customHeight="1"/>
    <row r="19" s="29" customFormat="1" ht="15" customHeight="1"/>
    <row r="20" s="29" customFormat="1" ht="15" customHeight="1"/>
    <row r="21" s="29" customFormat="1" ht="15" customHeight="1"/>
    <row r="22" s="29" customFormat="1" ht="15" customHeight="1"/>
    <row r="23" s="29" customFormat="1" ht="15" customHeight="1"/>
    <row r="24" s="29" customFormat="1" ht="15" customHeight="1"/>
    <row r="25" s="29" customFormat="1" ht="15" customHeight="1"/>
    <row r="26" s="29" customFormat="1" ht="15" customHeight="1"/>
    <row r="37" s="2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6"/>
  <sheetViews>
    <sheetView showGridLines="0" topLeftCell="A7" workbookViewId="0">
      <selection activeCell="C4" sqref="C4:D4"/>
    </sheetView>
  </sheetViews>
  <sheetFormatPr baseColWidth="10" defaultRowHeight="15" customHeight="1"/>
  <cols>
    <col min="1" max="1" width="3.85546875" style="8" customWidth="1"/>
    <col min="2" max="2" width="46.5703125" style="8" customWidth="1"/>
    <col min="3" max="4" width="13.7109375" style="8" customWidth="1"/>
    <col min="5" max="5" width="9.28515625" style="8" customWidth="1"/>
    <col min="6" max="6" width="11.42578125" style="8"/>
    <col min="7" max="7" width="11.42578125" style="21"/>
    <col min="8" max="16384" width="11.42578125" style="8"/>
  </cols>
  <sheetData>
    <row r="3" spans="2:7" ht="15" customHeight="1" thickBot="1">
      <c r="B3" s="41"/>
      <c r="C3" s="38" t="s">
        <v>16</v>
      </c>
      <c r="D3" s="38" t="s">
        <v>13</v>
      </c>
      <c r="E3" s="67" t="s">
        <v>4</v>
      </c>
    </row>
    <row r="4" spans="2:7" ht="15" customHeight="1" thickBot="1">
      <c r="B4" s="30"/>
      <c r="C4" s="59" t="s">
        <v>41</v>
      </c>
      <c r="D4" s="59" t="s">
        <v>41</v>
      </c>
      <c r="E4" s="66"/>
    </row>
    <row r="5" spans="2:7" ht="15" customHeight="1">
      <c r="B5" s="60" t="s">
        <v>47</v>
      </c>
      <c r="C5" s="10"/>
      <c r="D5" s="10"/>
      <c r="E5" s="10"/>
    </row>
    <row r="6" spans="2:7" ht="12.75" customHeight="1">
      <c r="B6" s="17" t="s">
        <v>48</v>
      </c>
      <c r="C6" s="14">
        <v>115721033</v>
      </c>
      <c r="D6" s="14">
        <v>148629745</v>
      </c>
      <c r="E6" s="51">
        <v>-0.221</v>
      </c>
      <c r="G6" s="68"/>
    </row>
    <row r="7" spans="2:7" ht="12.75" customHeight="1">
      <c r="B7" s="17" t="s">
        <v>49</v>
      </c>
      <c r="C7" s="14">
        <v>1547485523</v>
      </c>
      <c r="D7" s="14">
        <v>1542568103</v>
      </c>
      <c r="E7" s="51">
        <v>3.0000000000000001E-3</v>
      </c>
      <c r="G7" s="68"/>
    </row>
    <row r="8" spans="2:7" ht="12.75" customHeight="1">
      <c r="B8" s="31" t="s">
        <v>50</v>
      </c>
      <c r="C8" s="32">
        <v>1663206556</v>
      </c>
      <c r="D8" s="32">
        <v>1691197848</v>
      </c>
      <c r="E8" s="52">
        <v>-1.7000000000000001E-2</v>
      </c>
      <c r="G8" s="68"/>
    </row>
    <row r="9" spans="2:7" ht="12.75" customHeight="1">
      <c r="B9" s="60" t="s">
        <v>51</v>
      </c>
      <c r="C9" s="10"/>
      <c r="D9" s="10"/>
      <c r="E9" s="54"/>
    </row>
    <row r="10" spans="2:7" ht="12.75" customHeight="1">
      <c r="B10" s="17" t="s">
        <v>52</v>
      </c>
      <c r="C10" s="14">
        <v>133176208</v>
      </c>
      <c r="D10" s="14">
        <v>232407312</v>
      </c>
      <c r="E10" s="51">
        <v>-0.42699999999999999</v>
      </c>
      <c r="G10" s="68"/>
    </row>
    <row r="11" spans="2:7" ht="12.75" customHeight="1">
      <c r="B11" s="17" t="s">
        <v>53</v>
      </c>
      <c r="C11" s="14">
        <v>875200430</v>
      </c>
      <c r="D11" s="14">
        <v>787200069</v>
      </c>
      <c r="E11" s="51">
        <v>0.112</v>
      </c>
      <c r="G11" s="68"/>
    </row>
    <row r="12" spans="2:7" ht="12.75" customHeight="1">
      <c r="B12" s="31" t="s">
        <v>54</v>
      </c>
      <c r="C12" s="32">
        <v>1008376638</v>
      </c>
      <c r="D12" s="32">
        <v>1019607381</v>
      </c>
      <c r="E12" s="52">
        <v>-1.0999999999999999E-2</v>
      </c>
      <c r="G12" s="68"/>
    </row>
    <row r="13" spans="2:7" ht="12.75" customHeight="1">
      <c r="B13" s="41"/>
      <c r="C13" s="10"/>
      <c r="D13" s="10"/>
      <c r="E13" s="54"/>
    </row>
    <row r="14" spans="2:7" ht="12.75" customHeight="1">
      <c r="B14" s="17" t="s">
        <v>55</v>
      </c>
      <c r="C14" s="14">
        <v>602222763</v>
      </c>
      <c r="D14" s="14">
        <v>617195977</v>
      </c>
      <c r="E14" s="51">
        <v>-2.4E-2</v>
      </c>
      <c r="G14" s="68"/>
    </row>
    <row r="15" spans="2:7" ht="12.75" customHeight="1">
      <c r="B15" s="17" t="s">
        <v>56</v>
      </c>
      <c r="C15" s="14">
        <v>52607155</v>
      </c>
      <c r="D15" s="14">
        <v>54394490</v>
      </c>
      <c r="E15" s="51">
        <v>-3.3000000000000002E-2</v>
      </c>
      <c r="G15" s="68"/>
    </row>
    <row r="16" spans="2:7" ht="12.75" customHeight="1">
      <c r="B16" s="31" t="s">
        <v>57</v>
      </c>
      <c r="C16" s="32">
        <v>654829918</v>
      </c>
      <c r="D16" s="32">
        <v>671590467</v>
      </c>
      <c r="E16" s="52">
        <v>-2.5000000000000001E-2</v>
      </c>
      <c r="G16" s="68"/>
    </row>
    <row r="17" spans="2:7" ht="12.75" customHeight="1">
      <c r="B17" s="31" t="s">
        <v>58</v>
      </c>
      <c r="C17" s="32">
        <v>1663206556</v>
      </c>
      <c r="D17" s="32">
        <v>1691197848</v>
      </c>
      <c r="E17" s="52">
        <v>-1.7000000000000001E-2</v>
      </c>
      <c r="G17" s="68"/>
    </row>
    <row r="19" spans="2:7" ht="15" customHeight="1">
      <c r="B19" s="21"/>
      <c r="C19" s="69"/>
      <c r="D19" s="69"/>
      <c r="E19" s="21"/>
    </row>
    <row r="20" spans="2:7" ht="15" customHeight="1">
      <c r="B20" s="21"/>
    </row>
    <row r="23" spans="2:7" ht="15" customHeight="1" thickBot="1">
      <c r="B23" s="16" t="s">
        <v>59</v>
      </c>
      <c r="C23" s="39" t="s">
        <v>16</v>
      </c>
    </row>
    <row r="24" spans="2:7" ht="15" customHeight="1">
      <c r="B24" s="17" t="s">
        <v>60</v>
      </c>
      <c r="C24" s="14">
        <v>11694536</v>
      </c>
    </row>
    <row r="25" spans="2:7" ht="15" customHeight="1">
      <c r="B25" s="17" t="s">
        <v>61</v>
      </c>
      <c r="C25" s="14">
        <v>900999</v>
      </c>
    </row>
    <row r="26" spans="2:7" s="21" customFormat="1" ht="15" customHeight="1">
      <c r="B26" s="17" t="s">
        <v>62</v>
      </c>
      <c r="C26" s="14">
        <v>464158</v>
      </c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topLeftCell="A7" workbookViewId="0">
      <selection activeCell="M21" sqref="M21"/>
    </sheetView>
  </sheetViews>
  <sheetFormatPr baseColWidth="10" defaultRowHeight="15" customHeight="1"/>
  <cols>
    <col min="1" max="1" width="11.42578125" style="25"/>
    <col min="2" max="2" width="18.28515625" style="25" bestFit="1" customWidth="1"/>
    <col min="3" max="3" width="11.42578125" style="25"/>
    <col min="4" max="8" width="12.7109375" style="25" customWidth="1"/>
    <col min="9" max="9" width="11.42578125" style="25"/>
    <col min="10" max="13" width="11.42578125" style="70"/>
    <col min="14" max="16384" width="11.42578125" style="25"/>
  </cols>
  <sheetData>
    <row r="1" spans="1:14" ht="15" customHeight="1">
      <c r="B1" s="24"/>
      <c r="C1" s="24"/>
      <c r="D1" s="24"/>
      <c r="E1" s="19"/>
      <c r="F1" s="19"/>
      <c r="G1" s="19"/>
      <c r="H1" s="19"/>
    </row>
    <row r="2" spans="1:14" ht="15" customHeight="1" thickBot="1">
      <c r="B2" s="59" t="s">
        <v>65</v>
      </c>
      <c r="C2" s="59" t="s">
        <v>69</v>
      </c>
      <c r="D2" s="59" t="s">
        <v>6</v>
      </c>
      <c r="E2" s="59" t="s">
        <v>70</v>
      </c>
      <c r="F2" s="59" t="s">
        <v>71</v>
      </c>
      <c r="G2" s="59" t="s">
        <v>72</v>
      </c>
      <c r="H2" s="59" t="s">
        <v>73</v>
      </c>
    </row>
    <row r="3" spans="1:14" ht="15" customHeight="1">
      <c r="B3" s="17" t="s">
        <v>66</v>
      </c>
      <c r="C3" s="5" t="s">
        <v>1</v>
      </c>
      <c r="D3" s="14">
        <f>SUM(E3:H3)</f>
        <v>137978888</v>
      </c>
      <c r="E3" s="14">
        <v>10073145</v>
      </c>
      <c r="F3" s="14">
        <v>25913112</v>
      </c>
      <c r="G3" s="14">
        <v>16107542</v>
      </c>
      <c r="H3" s="14">
        <v>85885089</v>
      </c>
      <c r="J3" s="71"/>
      <c r="K3" s="71"/>
      <c r="L3" s="71"/>
      <c r="M3" s="71"/>
      <c r="N3" s="33"/>
    </row>
    <row r="4" spans="1:14" ht="15" customHeight="1">
      <c r="B4" s="17" t="s">
        <v>67</v>
      </c>
      <c r="C4" s="5" t="s">
        <v>1</v>
      </c>
      <c r="D4" s="14">
        <f t="shared" ref="D4:D5" si="0">SUM(E4:H4)</f>
        <v>555850630</v>
      </c>
      <c r="E4" s="14">
        <v>13495276</v>
      </c>
      <c r="F4" s="14">
        <v>43663877</v>
      </c>
      <c r="G4" s="14">
        <v>19059144</v>
      </c>
      <c r="H4" s="14">
        <v>479632333</v>
      </c>
      <c r="J4" s="71"/>
      <c r="K4" s="71"/>
      <c r="L4" s="71"/>
      <c r="M4" s="71"/>
      <c r="N4" s="33"/>
    </row>
    <row r="5" spans="1:14" ht="15" customHeight="1" thickBot="1">
      <c r="B5" s="30" t="s">
        <v>68</v>
      </c>
      <c r="C5" s="7" t="s">
        <v>1</v>
      </c>
      <c r="D5" s="40">
        <f t="shared" si="0"/>
        <v>106393267</v>
      </c>
      <c r="E5" s="40">
        <v>12374057</v>
      </c>
      <c r="F5" s="40">
        <v>36783345</v>
      </c>
      <c r="G5" s="40">
        <v>41217761</v>
      </c>
      <c r="H5" s="40">
        <v>16018104</v>
      </c>
      <c r="J5" s="71"/>
      <c r="K5" s="71"/>
      <c r="L5" s="71"/>
      <c r="M5" s="71"/>
      <c r="N5" s="33"/>
    </row>
    <row r="6" spans="1:14" ht="15" customHeight="1">
      <c r="B6" s="31" t="s">
        <v>6</v>
      </c>
      <c r="C6" s="24"/>
      <c r="D6" s="32">
        <f>SUM(D3:D5)</f>
        <v>800222785</v>
      </c>
      <c r="E6" s="32">
        <f t="shared" ref="E6:H6" si="1">SUM(E3:E5)</f>
        <v>35942478</v>
      </c>
      <c r="F6" s="32">
        <f t="shared" si="1"/>
        <v>106360334</v>
      </c>
      <c r="G6" s="32">
        <f t="shared" si="1"/>
        <v>76384447</v>
      </c>
      <c r="H6" s="32">
        <f t="shared" si="1"/>
        <v>581535526</v>
      </c>
    </row>
    <row r="8" spans="1:14" ht="15" customHeight="1">
      <c r="A8" s="70"/>
      <c r="C8" s="70"/>
      <c r="D8" s="71"/>
      <c r="E8" s="71"/>
      <c r="F8" s="71"/>
      <c r="G8" s="71"/>
      <c r="H8" s="71"/>
      <c r="I8" s="70"/>
    </row>
    <row r="9" spans="1:14" ht="15" customHeight="1">
      <c r="A9" s="70"/>
      <c r="B9" s="17" t="s">
        <v>66</v>
      </c>
      <c r="C9" s="73">
        <f>ROUND(D9/$D$6,2)</f>
        <v>0.17</v>
      </c>
      <c r="D9" s="74">
        <f>+D3</f>
        <v>137978888</v>
      </c>
      <c r="E9" s="72"/>
      <c r="F9" s="72" t="s">
        <v>74</v>
      </c>
      <c r="G9" s="73">
        <f>ROUND(H9/$D$6,2)</f>
        <v>0.87</v>
      </c>
      <c r="H9" s="74">
        <f>+D9+D10</f>
        <v>693829518</v>
      </c>
      <c r="I9" s="70"/>
    </row>
    <row r="10" spans="1:14" ht="15" customHeight="1">
      <c r="A10" s="70"/>
      <c r="B10" s="17" t="s">
        <v>67</v>
      </c>
      <c r="C10" s="73">
        <f>ROUND(D10/$D$6,2)+1%</f>
        <v>0.7</v>
      </c>
      <c r="D10" s="74">
        <f t="shared" ref="D10:D11" si="2">+D4</f>
        <v>555850630</v>
      </c>
      <c r="E10" s="72"/>
      <c r="F10" s="72" t="s">
        <v>10</v>
      </c>
      <c r="G10" s="75">
        <f>ROUND(H10/$D$6,2)</f>
        <v>0.13</v>
      </c>
      <c r="H10" s="74">
        <f>+D11</f>
        <v>106393267</v>
      </c>
      <c r="I10" s="70"/>
    </row>
    <row r="11" spans="1:14" ht="15" customHeight="1" thickBot="1">
      <c r="A11" s="70"/>
      <c r="B11" s="30" t="s">
        <v>68</v>
      </c>
      <c r="C11" s="73">
        <f>ROUND(D11/$D$6,2)</f>
        <v>0.13</v>
      </c>
      <c r="D11" s="74">
        <f t="shared" si="2"/>
        <v>106393267</v>
      </c>
      <c r="E11" s="72"/>
      <c r="F11" s="72"/>
      <c r="G11" s="73"/>
      <c r="H11" s="74"/>
      <c r="I11" s="70"/>
    </row>
    <row r="12" spans="1:14" ht="15" customHeight="1">
      <c r="A12" s="70"/>
      <c r="B12" s="70"/>
      <c r="C12" s="76"/>
      <c r="D12" s="71"/>
      <c r="E12" s="70"/>
      <c r="F12" s="70"/>
      <c r="G12" s="76"/>
      <c r="H12" s="70"/>
      <c r="I12" s="70"/>
    </row>
    <row r="13" spans="1:14" ht="15" customHeight="1">
      <c r="A13" s="70"/>
      <c r="B13" s="70"/>
      <c r="C13" s="76"/>
      <c r="D13" s="71"/>
      <c r="E13" s="70"/>
      <c r="F13" s="70"/>
      <c r="G13" s="76"/>
      <c r="H13" s="70"/>
      <c r="I13" s="70"/>
    </row>
    <row r="14" spans="1:14" ht="15" customHeight="1">
      <c r="C14" s="44"/>
      <c r="D14" s="33"/>
      <c r="G14" s="44"/>
    </row>
    <row r="15" spans="1:14" ht="15" customHeight="1">
      <c r="D15" s="33"/>
      <c r="E15" s="33"/>
      <c r="F15" s="33"/>
      <c r="G15" s="33"/>
      <c r="H15" s="33"/>
    </row>
    <row r="16" spans="1:14" ht="15" customHeight="1">
      <c r="D16" s="33"/>
      <c r="E16" s="33"/>
      <c r="F16" s="33"/>
      <c r="G16" s="33"/>
      <c r="H16" s="3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7"/>
  <sheetViews>
    <sheetView showGridLines="0" workbookViewId="0">
      <selection activeCell="B1" sqref="B1:B1048576"/>
    </sheetView>
  </sheetViews>
  <sheetFormatPr baseColWidth="10" defaultRowHeight="15" customHeight="1"/>
  <cols>
    <col min="1" max="1" width="6" style="8" customWidth="1"/>
    <col min="2" max="2" width="33.28515625" style="8" customWidth="1"/>
    <col min="3" max="6" width="11.42578125" style="8"/>
    <col min="7" max="7" width="11.42578125" style="21"/>
    <col min="8" max="8" width="12" style="8" bestFit="1" customWidth="1"/>
    <col min="9" max="16384" width="11.42578125" style="8"/>
  </cols>
  <sheetData>
    <row r="3" spans="2:7" ht="15" customHeight="1" thickBot="1">
      <c r="B3" s="78" t="s">
        <v>75</v>
      </c>
      <c r="C3" s="18" t="s">
        <v>16</v>
      </c>
      <c r="D3" s="18" t="s">
        <v>17</v>
      </c>
      <c r="E3" s="18" t="s">
        <v>4</v>
      </c>
    </row>
    <row r="4" spans="2:7" ht="15" customHeight="1">
      <c r="B4" s="12" t="s">
        <v>76</v>
      </c>
      <c r="C4" s="49">
        <v>134218544</v>
      </c>
      <c r="D4" s="49">
        <v>125200373</v>
      </c>
      <c r="E4" s="55">
        <v>7.1999999999999995E-2</v>
      </c>
      <c r="G4" s="68"/>
    </row>
    <row r="5" spans="2:7" ht="15" customHeight="1">
      <c r="B5" s="12" t="s">
        <v>77</v>
      </c>
      <c r="C5" s="49">
        <v>-62187262</v>
      </c>
      <c r="D5" s="49">
        <v>-44399062</v>
      </c>
      <c r="E5" s="56">
        <v>0.40100000000000002</v>
      </c>
      <c r="G5" s="68"/>
    </row>
    <row r="6" spans="2:7" ht="15" customHeight="1">
      <c r="B6" s="12" t="s">
        <v>78</v>
      </c>
      <c r="C6" s="49">
        <v>-87399434</v>
      </c>
      <c r="D6" s="49">
        <v>-93670487</v>
      </c>
      <c r="E6" s="56">
        <v>-6.7000000000000004E-2</v>
      </c>
      <c r="G6" s="68"/>
    </row>
    <row r="7" spans="2:7" ht="15" customHeight="1">
      <c r="B7" s="77" t="s">
        <v>79</v>
      </c>
      <c r="C7" s="50">
        <v>-15368152</v>
      </c>
      <c r="D7" s="50">
        <v>-12869176</v>
      </c>
      <c r="E7" s="57">
        <v>0.19400000000000001</v>
      </c>
      <c r="G7" s="68"/>
    </row>
    <row r="8" spans="2:7" ht="15" customHeight="1">
      <c r="B8" s="77" t="s">
        <v>80</v>
      </c>
      <c r="C8" s="50">
        <v>17585377</v>
      </c>
      <c r="D8" s="50">
        <v>13332978</v>
      </c>
      <c r="E8" s="57">
        <v>0.31900000000000001</v>
      </c>
      <c r="G8" s="68"/>
    </row>
    <row r="11" spans="2:7" ht="15" customHeight="1">
      <c r="C11" s="4"/>
    </row>
    <row r="12" spans="2:7" ht="15" customHeight="1">
      <c r="C12" s="4"/>
    </row>
    <row r="13" spans="2:7" ht="15" customHeight="1">
      <c r="C13" s="4"/>
    </row>
    <row r="14" spans="2:7" ht="15" customHeight="1">
      <c r="C14" s="4"/>
    </row>
    <row r="15" spans="2:7" ht="15" customHeight="1">
      <c r="C15" s="4"/>
    </row>
    <row r="16" spans="2:7" ht="15" customHeight="1">
      <c r="C16" s="4"/>
    </row>
    <row r="17" spans="3:3" ht="15" customHeight="1">
      <c r="C17" s="4"/>
    </row>
    <row r="18" spans="3:3" ht="15" customHeight="1">
      <c r="C18" s="26"/>
    </row>
    <row r="27" spans="3:3" s="21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tabSelected="1" workbookViewId="0">
      <selection activeCell="E3" sqref="E3"/>
    </sheetView>
  </sheetViews>
  <sheetFormatPr baseColWidth="10" defaultRowHeight="15" customHeight="1"/>
  <cols>
    <col min="1" max="1" width="8" style="1" bestFit="1" customWidth="1"/>
    <col min="2" max="2" width="40.140625" style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16"/>
      <c r="C3" s="59"/>
      <c r="D3" s="18" t="s">
        <v>16</v>
      </c>
      <c r="E3" s="18" t="s">
        <v>96</v>
      </c>
    </row>
    <row r="4" spans="1:5" ht="15" customHeight="1">
      <c r="B4" s="31" t="s">
        <v>81</v>
      </c>
      <c r="C4" s="41"/>
      <c r="D4" s="10"/>
      <c r="E4" s="10"/>
    </row>
    <row r="5" spans="1:5" ht="15" customHeight="1">
      <c r="A5" s="2"/>
      <c r="B5" s="17" t="s">
        <v>82</v>
      </c>
      <c r="C5" s="13" t="s">
        <v>83</v>
      </c>
      <c r="D5" s="61">
        <v>0.87</v>
      </c>
      <c r="E5" s="61">
        <v>0.64</v>
      </c>
    </row>
    <row r="6" spans="1:5" ht="15" customHeight="1">
      <c r="A6" s="2"/>
      <c r="B6" s="17" t="s">
        <v>84</v>
      </c>
      <c r="C6" s="13" t="s">
        <v>83</v>
      </c>
      <c r="D6" s="61">
        <v>0.13</v>
      </c>
      <c r="E6" s="61">
        <v>0.14000000000000001</v>
      </c>
    </row>
    <row r="7" spans="1:5" ht="15" customHeight="1">
      <c r="B7" s="31" t="s">
        <v>85</v>
      </c>
      <c r="C7" s="41"/>
      <c r="D7" s="62"/>
      <c r="E7" s="62"/>
    </row>
    <row r="8" spans="1:5" ht="15" customHeight="1">
      <c r="B8" s="17" t="s">
        <v>86</v>
      </c>
      <c r="C8" s="13" t="s">
        <v>83</v>
      </c>
      <c r="D8" s="61">
        <v>1.5399</v>
      </c>
      <c r="E8" s="61">
        <v>1.5182</v>
      </c>
    </row>
    <row r="9" spans="1:5" ht="15" customHeight="1">
      <c r="A9" s="2"/>
      <c r="B9" s="17" t="s">
        <v>87</v>
      </c>
      <c r="C9" s="13" t="s">
        <v>83</v>
      </c>
      <c r="D9" s="61">
        <v>0.1321</v>
      </c>
      <c r="E9" s="61">
        <v>0.22789999999999999</v>
      </c>
    </row>
    <row r="10" spans="1:5" ht="15" customHeight="1">
      <c r="A10" s="2"/>
      <c r="B10" s="17" t="s">
        <v>88</v>
      </c>
      <c r="C10" s="13" t="s">
        <v>83</v>
      </c>
      <c r="D10" s="61">
        <v>0.8679</v>
      </c>
      <c r="E10" s="61">
        <v>0.77210000000000001</v>
      </c>
    </row>
    <row r="11" spans="1:5" ht="15" customHeight="1">
      <c r="A11" s="2"/>
      <c r="B11" s="17" t="s">
        <v>89</v>
      </c>
      <c r="C11" s="13" t="s">
        <v>83</v>
      </c>
      <c r="D11" s="61">
        <v>7.11</v>
      </c>
      <c r="E11" s="61">
        <v>6.96</v>
      </c>
    </row>
    <row r="12" spans="1:5" ht="15" customHeight="1">
      <c r="B12" s="31" t="s">
        <v>90</v>
      </c>
      <c r="C12" s="41"/>
      <c r="D12" s="62"/>
      <c r="E12" s="62"/>
    </row>
    <row r="13" spans="1:5" ht="12.75">
      <c r="A13" s="2"/>
      <c r="B13" s="12" t="s">
        <v>91</v>
      </c>
      <c r="C13" s="13" t="s">
        <v>0</v>
      </c>
      <c r="D13" s="63">
        <v>21.44</v>
      </c>
      <c r="E13" s="63">
        <v>21.01</v>
      </c>
    </row>
    <row r="14" spans="1:5" ht="15" customHeight="1">
      <c r="A14" s="2"/>
      <c r="B14" s="17" t="s">
        <v>92</v>
      </c>
      <c r="C14" s="13" t="s">
        <v>0</v>
      </c>
      <c r="D14" s="61">
        <v>7.93</v>
      </c>
      <c r="E14" s="61">
        <v>7.82</v>
      </c>
    </row>
    <row r="15" spans="1:5" ht="15" customHeight="1">
      <c r="A15" s="2"/>
      <c r="B15" s="17" t="s">
        <v>93</v>
      </c>
      <c r="C15" s="13" t="s">
        <v>94</v>
      </c>
      <c r="D15" s="61">
        <v>21.12</v>
      </c>
      <c r="E15" s="61">
        <v>21.08</v>
      </c>
    </row>
    <row r="16" spans="1:5" ht="15" customHeight="1">
      <c r="B16" s="17" t="s">
        <v>95</v>
      </c>
      <c r="C16" s="13" t="s">
        <v>0</v>
      </c>
      <c r="D16" s="61">
        <v>5.55</v>
      </c>
      <c r="E16" s="61">
        <v>5.37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2016-09-08T20:13:03Z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Dic 2015.xlsx</vt:lpwstr>
  </property>
  <property fmtid="{D5CDD505-2E9C-101B-9397-08002B2CF9AE}" pid="3" name="SV_QUERY_LIST_4F35BF76-6C0D-4D9B-82B2-816C12CF3733">
    <vt:lpwstr>empty_477D106A-C0D6-4607-AEBD-E2C9D60EA279</vt:lpwstr>
  </property>
</Properties>
</file>