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8\Estados Financieros\Marzo 2018\Tablas Análisis Razonado\Aguas Andinas\"/>
    </mc:Choice>
  </mc:AlternateContent>
  <bookViews>
    <workbookView xWindow="-12" yWindow="4272" windowWidth="15336" windowHeight="3900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62913"/>
</workbook>
</file>

<file path=xl/calcChain.xml><?xml version="1.0" encoding="utf-8"?>
<calcChain xmlns="http://schemas.openxmlformats.org/spreadsheetml/2006/main">
  <c r="D6" i="24" l="1"/>
  <c r="D8" i="24" s="1"/>
  <c r="C6" i="24"/>
  <c r="C8" i="24" s="1"/>
  <c r="G5" i="24"/>
  <c r="G7" i="24"/>
  <c r="G9" i="24"/>
  <c r="G10" i="24"/>
  <c r="E10" i="24" s="1"/>
  <c r="G11" i="24"/>
  <c r="G12" i="24"/>
  <c r="E5" i="24"/>
  <c r="E7" i="24"/>
  <c r="E11" i="24"/>
  <c r="E12" i="24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<sst xmlns="http://schemas.openxmlformats.org/spreadsheetml/2006/main" count="192" uniqueCount="124">
  <si>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</si>
  <si>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</si>
  <si>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</si>
  <si>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</si>
  <si>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</si>
  <si>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</si>
  <si>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</si>
  <si>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</si>
  <si>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</si>
  <si>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</si>
  <si>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</si>
  <si>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</si>
  <si>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</si>
  <si>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Var. %</t>
  </si>
  <si>
    <t> Total</t>
  </si>
  <si>
    <t>Resultados</t>
  </si>
  <si>
    <t>Variable</t>
  </si>
  <si>
    <t>Gasto por impuestos</t>
  </si>
  <si>
    <t xml:space="preserve">          % Var.</t>
  </si>
  <si>
    <t xml:space="preserve">Anam S.A. </t>
  </si>
  <si>
    <t>Gestión y Servicios S.A.</t>
  </si>
  <si>
    <t>Estado de Resultados (M$)</t>
  </si>
  <si>
    <t>4T16</t>
  </si>
  <si>
    <t>4T15</t>
  </si>
  <si>
    <t>4T16 - 4T15</t>
  </si>
  <si>
    <t>Otras Ganancias</t>
  </si>
  <si>
    <t>&lt;(200%)</t>
  </si>
  <si>
    <t xml:space="preserve">         Mar. 17</t>
  </si>
  <si>
    <t>-</t>
  </si>
  <si>
    <t>Results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</si>
  <si>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</si>
  <si>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</si>
  <si>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</si>
  <si>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</si>
  <si>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</si>
  <si>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</si>
  <si>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</si>
  <si>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</si>
  <si>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</si>
  <si>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Revenue Analysis</t>
  </si>
  <si>
    <t>Mar. 17</t>
  </si>
  <si>
    <t>Variation</t>
  </si>
  <si>
    <t>Sales</t>
  </si>
  <si>
    <t>Share</t>
  </si>
  <si>
    <t>CLP Th$</t>
  </si>
  <si>
    <t>Potable Water</t>
  </si>
  <si>
    <t>Sewage</t>
  </si>
  <si>
    <t>Other Regulated Income</t>
  </si>
  <si>
    <t>Non-Regulated Income</t>
  </si>
  <si>
    <t>Difference</t>
  </si>
  <si>
    <t>Sewage Collection</t>
  </si>
  <si>
    <t>Sewage Treatment &amp; Disposal</t>
  </si>
  <si>
    <t>Interconnections *</t>
  </si>
  <si>
    <t>Customers</t>
  </si>
  <si>
    <t>Non-Sanitation Services</t>
  </si>
  <si>
    <t>(CLP Th$</t>
  </si>
  <si>
    <t>Non-regulated, non-sanitation companies</t>
  </si>
  <si>
    <t>Accumulated Results, Water Segment</t>
  </si>
  <si>
    <t xml:space="preserve">Income Statement  </t>
  </si>
  <si>
    <t>External Revenues</t>
  </si>
  <si>
    <t>Inter-Segment Income</t>
  </si>
  <si>
    <t>Operational Costs and Expenses</t>
  </si>
  <si>
    <t>Other Earnings</t>
  </si>
  <si>
    <t>Tax Expenses</t>
  </si>
  <si>
    <t>Accumulated Results, Non-Water Segment</t>
  </si>
  <si>
    <t>&gt;200%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</si>
  <si>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</si>
  <si>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</si>
  <si>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</si>
  <si>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</si>
  <si>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</si>
  <si>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</si>
  <si>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</si>
  <si>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</si>
  <si>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</si>
  <si>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</si>
  <si>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</si>
  <si>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</si>
  <si>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Capital CLP Th.$</t>
  </si>
  <si>
    <t> Currency</t>
  </si>
  <si>
    <t>12 months</t>
  </si>
  <si>
    <t>1 to 3 years</t>
  </si>
  <si>
    <t>3 to 5 years</t>
  </si>
  <si>
    <t>more than 5 years</t>
  </si>
  <si>
    <t>Promissory Notes</t>
  </si>
  <si>
    <t>Bonds</t>
  </si>
  <si>
    <t>Bank Debt</t>
  </si>
  <si>
    <t>Fixed</t>
  </si>
  <si>
    <t>Breakdown By Instrument</t>
  </si>
  <si>
    <t>Breakdown By Interest Rate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</si>
  <si>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</si>
  <si>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</si>
  <si>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</si>
  <si>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</si>
  <si>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</si>
  <si>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</si>
  <si>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</si>
  <si>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</si>
  <si>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</si>
  <si>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</si>
  <si>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</si>
  <si>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</si>
  <si>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</si>
  <si>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</si>
  <si>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</si>
  <si>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</si>
  <si>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</si>
  <si>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</si>
  <si>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</si>
  <si>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 $</t>
  </si>
  <si>
    <t>Dividend Yield*</t>
  </si>
  <si>
    <r>
      <t>Sales Volume (Thousands of 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</si>
  <si>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 xml:space="preserve">  2018 - 2017</t>
  </si>
  <si>
    <t xml:space="preserve">         Mar. 18</t>
  </si>
  <si>
    <t>Mar. 18</t>
  </si>
  <si>
    <t>Investments (CLP Th$)</t>
  </si>
  <si>
    <t>Asset Replacement in the La Farfana and Trebal Wastewater Treatment Plants</t>
  </si>
  <si>
    <t>Preventive renovation of potable water networks</t>
  </si>
  <si>
    <t>Pirque Tank Construction</t>
  </si>
  <si>
    <t>Construction of Emergency Works for Turbidity Events</t>
  </si>
  <si>
    <t>Expansion of the Talagante Wastewater Treatment Plant</t>
  </si>
  <si>
    <t>Construction of a Potable Water Treatment Plant for Chamisero</t>
  </si>
  <si>
    <t xml:space="preserve">           Mar. 18</t>
  </si>
  <si>
    <t xml:space="preserve">         Dec.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</si>
</sst>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78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Tahoma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indexed="64"/>
      </top>
      <bottom/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0" fillId="0" borderId="0"/>
    <xf numFmtId="0" fontId="1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3" fontId="66" fillId="0" borderId="0" xfId="0" applyNumberFormat="1" applyFont="1" applyAlignment="1">
      <alignment horizontal="right" vertical="center"/>
    </xf>
    <xf numFmtId="0" fontId="65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8" fillId="0" borderId="0" xfId="1697" applyFont="1" applyAlignment="1">
      <alignment horizontal="left" indent="2"/>
    </xf>
    <xf numFmtId="0" fontId="67" fillId="0" borderId="0" xfId="1697" applyFont="1"/>
    <xf numFmtId="0" fontId="67" fillId="0" borderId="0" xfId="1697" applyFont="1" applyFill="1"/>
    <xf numFmtId="0" fontId="67" fillId="0" borderId="0" xfId="1697" applyFont="1" applyAlignment="1">
      <alignment vertical="center"/>
    </xf>
    <xf numFmtId="0" fontId="65" fillId="0" borderId="0" xfId="0" applyFont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7" fillId="0" borderId="0" xfId="1697" applyNumberFormat="1" applyFont="1" applyAlignment="1">
      <alignment vertical="center"/>
    </xf>
    <xf numFmtId="0" fontId="69" fillId="0" borderId="0" xfId="0" applyFont="1"/>
    <xf numFmtId="0" fontId="71" fillId="0" borderId="0" xfId="0" applyFont="1"/>
    <xf numFmtId="0" fontId="65" fillId="0" borderId="25" xfId="0" applyFont="1" applyBorder="1" applyAlignment="1">
      <alignment horizontal="center" vertical="center"/>
    </xf>
    <xf numFmtId="174" fontId="66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/>
    </xf>
    <xf numFmtId="0" fontId="72" fillId="0" borderId="0" xfId="0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73" fillId="0" borderId="25" xfId="0" applyFont="1" applyBorder="1" applyAlignment="1">
      <alignment horizontal="center" vertical="center"/>
    </xf>
    <xf numFmtId="3" fontId="73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 indent="2"/>
    </xf>
    <xf numFmtId="0" fontId="70" fillId="0" borderId="0" xfId="0" applyFont="1"/>
    <xf numFmtId="0" fontId="75" fillId="0" borderId="0" xfId="0" applyFont="1" applyAlignment="1">
      <alignment vertical="center"/>
    </xf>
    <xf numFmtId="0" fontId="70" fillId="0" borderId="0" xfId="0" applyFont="1" applyFill="1"/>
    <xf numFmtId="0" fontId="75" fillId="0" borderId="25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right" vertical="center"/>
    </xf>
    <xf numFmtId="173" fontId="70" fillId="0" borderId="0" xfId="828" applyNumberFormat="1" applyFont="1" applyAlignment="1">
      <alignment vertical="center"/>
    </xf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5" fillId="0" borderId="25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3" fontId="70" fillId="0" borderId="0" xfId="0" applyNumberFormat="1" applyFont="1" applyAlignment="1">
      <alignment vertical="center"/>
    </xf>
    <xf numFmtId="3" fontId="75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justify"/>
    </xf>
    <xf numFmtId="0" fontId="75" fillId="0" borderId="28" xfId="0" applyFont="1" applyBorder="1" applyAlignment="1">
      <alignment vertical="center"/>
    </xf>
    <xf numFmtId="0" fontId="75" fillId="0" borderId="28" xfId="0" applyFont="1" applyBorder="1" applyAlignment="1">
      <alignment horizontal="center" vertical="center"/>
    </xf>
    <xf numFmtId="3" fontId="70" fillId="0" borderId="0" xfId="0" applyNumberFormat="1" applyFont="1"/>
    <xf numFmtId="174" fontId="70" fillId="0" borderId="0" xfId="0" applyNumberFormat="1" applyFont="1"/>
    <xf numFmtId="3" fontId="75" fillId="0" borderId="0" xfId="0" applyNumberFormat="1" applyFont="1"/>
    <xf numFmtId="3" fontId="70" fillId="0" borderId="0" xfId="0" applyNumberFormat="1" applyFont="1" applyAlignment="1">
      <alignment horizontal="right" vertical="center"/>
    </xf>
    <xf numFmtId="174" fontId="72" fillId="0" borderId="0" xfId="0" applyNumberFormat="1" applyFont="1" applyAlignment="1">
      <alignment horizontal="right" vertical="center"/>
    </xf>
    <xf numFmtId="175" fontId="72" fillId="0" borderId="0" xfId="0" applyNumberFormat="1" applyFont="1" applyAlignment="1">
      <alignment horizontal="right" vertical="center"/>
    </xf>
    <xf numFmtId="174" fontId="73" fillId="0" borderId="0" xfId="0" applyNumberFormat="1" applyFont="1" applyAlignment="1">
      <alignment horizontal="right" vertical="center"/>
    </xf>
    <xf numFmtId="175" fontId="73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right"/>
    </xf>
    <xf numFmtId="174" fontId="72" fillId="0" borderId="0" xfId="0" applyNumberFormat="1" applyFont="1" applyFill="1" applyAlignment="1">
      <alignment horizontal="right" vertical="center"/>
    </xf>
    <xf numFmtId="175" fontId="72" fillId="0" borderId="0" xfId="0" applyNumberFormat="1" applyFont="1" applyFill="1" applyAlignment="1">
      <alignment horizontal="right" vertical="center"/>
    </xf>
    <xf numFmtId="0" fontId="70" fillId="0" borderId="0" xfId="0" applyFont="1" applyAlignment="1"/>
    <xf numFmtId="3" fontId="72" fillId="0" borderId="27" xfId="0" applyNumberFormat="1" applyFont="1" applyBorder="1" applyAlignment="1">
      <alignment horizontal="right" vertical="center"/>
    </xf>
    <xf numFmtId="175" fontId="72" fillId="0" borderId="27" xfId="0" applyNumberFormat="1" applyFont="1" applyBorder="1" applyAlignment="1">
      <alignment horizontal="right" vertical="center"/>
    </xf>
    <xf numFmtId="174" fontId="72" fillId="0" borderId="27" xfId="0" applyNumberFormat="1" applyFont="1" applyBorder="1" applyAlignment="1">
      <alignment horizontal="right" vertical="center"/>
    </xf>
    <xf numFmtId="167" fontId="73" fillId="0" borderId="0" xfId="0" applyNumberFormat="1" applyFont="1" applyAlignment="1">
      <alignment horizontal="right" vertical="center"/>
    </xf>
    <xf numFmtId="174" fontId="73" fillId="0" borderId="0" xfId="0" applyNumberFormat="1" applyFont="1" applyFill="1" applyAlignment="1">
      <alignment horizontal="right" vertical="center"/>
    </xf>
    <xf numFmtId="0" fontId="75" fillId="0" borderId="0" xfId="0" applyFont="1"/>
    <xf numFmtId="175" fontId="70" fillId="0" borderId="0" xfId="0" applyNumberFormat="1" applyFont="1" applyAlignment="1">
      <alignment horizontal="right" vertical="center"/>
    </xf>
    <xf numFmtId="174" fontId="70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/>
    </xf>
    <xf numFmtId="175" fontId="75" fillId="0" borderId="0" xfId="0" applyNumberFormat="1" applyFont="1" applyAlignment="1">
      <alignment horizontal="right" vertical="center"/>
    </xf>
    <xf numFmtId="174" fontId="75" fillId="0" borderId="0" xfId="0" applyNumberFormat="1" applyFont="1" applyAlignment="1">
      <alignment horizontal="right" vertical="center"/>
    </xf>
    <xf numFmtId="175" fontId="75" fillId="0" borderId="0" xfId="0" applyNumberFormat="1" applyFont="1" applyFill="1" applyAlignment="1">
      <alignment horizontal="right" vertical="center"/>
    </xf>
    <xf numFmtId="174" fontId="75" fillId="0" borderId="0" xfId="0" applyNumberFormat="1" applyFont="1" applyFill="1" applyAlignment="1">
      <alignment horizontal="right" vertical="center"/>
    </xf>
    <xf numFmtId="0" fontId="75" fillId="0" borderId="0" xfId="0" applyFont="1" applyAlignment="1">
      <alignment vertical="center" wrapText="1"/>
    </xf>
    <xf numFmtId="0" fontId="75" fillId="0" borderId="25" xfId="0" applyFont="1" applyBorder="1" applyAlignment="1">
      <alignment vertical="center" wrapText="1"/>
    </xf>
    <xf numFmtId="0" fontId="70" fillId="0" borderId="0" xfId="0" applyFont="1" applyAlignment="1">
      <alignment vertical="center" wrapText="1"/>
    </xf>
    <xf numFmtId="0" fontId="70" fillId="0" borderId="25" xfId="0" applyFont="1" applyBorder="1" applyAlignment="1">
      <alignment vertical="center"/>
    </xf>
    <xf numFmtId="175" fontId="70" fillId="0" borderId="0" xfId="0" applyNumberFormat="1" applyFont="1"/>
    <xf numFmtId="9" fontId="70" fillId="0" borderId="0" xfId="949" applyFont="1" applyFill="1"/>
    <xf numFmtId="3" fontId="70" fillId="0" borderId="0" xfId="0" applyNumberFormat="1" applyFont="1" applyFill="1"/>
    <xf numFmtId="167" fontId="70" fillId="0" borderId="0" xfId="949" applyNumberFormat="1" applyFont="1"/>
    <xf numFmtId="9" fontId="70" fillId="0" borderId="0" xfId="949" applyNumberFormat="1" applyFont="1" applyFill="1"/>
    <xf numFmtId="0" fontId="75" fillId="0" borderId="0" xfId="0" applyFont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vertical="center" wrapText="1"/>
    </xf>
    <xf numFmtId="0" fontId="70" fillId="0" borderId="25" xfId="0" applyFont="1" applyBorder="1" applyAlignment="1">
      <alignment horizontal="center" vertical="center"/>
    </xf>
    <xf numFmtId="3" fontId="70" fillId="0" borderId="25" xfId="0" applyNumberFormat="1" applyFont="1" applyBorder="1" applyAlignment="1">
      <alignment horizontal="right" vertical="center"/>
    </xf>
    <xf numFmtId="0" fontId="70" fillId="92" borderId="0" xfId="0" applyFont="1" applyFill="1"/>
    <xf numFmtId="9" fontId="70" fillId="92" borderId="0" xfId="949" applyFont="1" applyFill="1"/>
    <xf numFmtId="3" fontId="70" fillId="92" borderId="0" xfId="0" applyNumberFormat="1" applyFont="1" applyFill="1"/>
    <xf numFmtId="9" fontId="70" fillId="0" borderId="0" xfId="949" applyFont="1"/>
    <xf numFmtId="9" fontId="75" fillId="0" borderId="0" xfId="949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75" fillId="0" borderId="0" xfId="0" applyNumberFormat="1" applyFont="1" applyAlignment="1">
      <alignment horizontal="center" vertical="center"/>
    </xf>
    <xf numFmtId="0" fontId="60" fillId="0" borderId="0" xfId="0" applyFont="1"/>
    <xf numFmtId="0" fontId="77" fillId="0" borderId="25" xfId="0" applyFont="1" applyBorder="1" applyAlignment="1">
      <alignment vertical="center"/>
    </xf>
    <xf numFmtId="0" fontId="77" fillId="0" borderId="25" xfId="0" applyFont="1" applyBorder="1" applyAlignment="1">
      <alignment horizontal="center" vertical="center"/>
    </xf>
    <xf numFmtId="0" fontId="77" fillId="0" borderId="0" xfId="0" applyFont="1" applyAlignment="1">
      <alignment vertical="center"/>
    </xf>
    <xf numFmtId="166" fontId="60" fillId="0" borderId="0" xfId="0" applyNumberFormat="1" applyFont="1"/>
    <xf numFmtId="0" fontId="60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0" fillId="0" borderId="0" xfId="0" applyFont="1" applyFill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 applyAlignment="1">
      <alignment vertical="center"/>
    </xf>
    <xf numFmtId="0" fontId="73" fillId="0" borderId="25" xfId="0" applyFont="1" applyBorder="1" applyAlignment="1">
      <alignment horizontal="center" vertical="center"/>
    </xf>
    <xf numFmtId="0" fontId="75" fillId="0" borderId="29" xfId="0" applyFont="1" applyBorder="1" applyAlignment="1">
      <alignment vertical="center"/>
    </xf>
    <xf numFmtId="0" fontId="75" fillId="0" borderId="26" xfId="0" applyFont="1" applyBorder="1" applyAlignment="1">
      <alignment vertical="center"/>
    </xf>
    <xf numFmtId="0" fontId="75" fillId="0" borderId="29" xfId="0" applyFont="1" applyBorder="1" applyAlignment="1">
      <alignment horizontal="center" vertical="center"/>
    </xf>
    <xf numFmtId="0" fontId="75" fillId="0" borderId="2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25" xfId="0" applyFont="1" applyBorder="1" applyAlignment="1">
      <alignment horizontal="center" vertical="center"/>
    </xf>
    <xf numFmtId="0" fontId="70" fillId="0" borderId="0" xfId="0" applyFont="1"/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357027207402961"/>
                  <c:y val="0.190697360746573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</a:p>
                  <a:p>
                    <a:r>
                      <a:rPr lang="en-US" baseline="0"/>
                      <a:t>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33-4DBF-97F7-0B8AFBB66D34}"/>
                </c:ext>
              </c:extLst>
            </c:dLbl>
            <c:dLbl>
              <c:idx val="1"/>
              <c:layout>
                <c:manualLayout>
                  <c:x val="9.973036996106481E-2"/>
                  <c:y val="-0.292304607757363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66%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33-4DBF-97F7-0B8AFBB66D34}"/>
                </c:ext>
              </c:extLst>
            </c:dLbl>
            <c:dLbl>
              <c:idx val="2"/>
              <c:layout>
                <c:manualLayout>
                  <c:x val="7.6556512307306618E-2"/>
                  <c:y val="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Bank</a:t>
                    </a:r>
                    <a:r>
                      <a:rPr lang="en-US" baseline="0"/>
                      <a:t> Loans
</a:t>
                    </a:r>
                    <a:fld id="{EA29FB04-485E-4373-8648-83419DAC0E7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633-4DBF-97F7-0B8AFBB66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0.21</c:v>
                </c:pt>
                <c:pt idx="1">
                  <c:v>0.66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3-4DBF-97F7-0B8AFBB66D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519685039370079"/>
                  <c:y val="-0.244629629629629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
</a:t>
                    </a:r>
                    <a:fld id="{9E03CA40-743B-4F25-91DC-BB934B98D13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F14-4837-B563-8DE5AA44D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4-4837-B563-8DE5AA44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85725</xdr:rowOff>
    </xdr:from>
    <xdr:to>
      <xdr:col>5</xdr:col>
      <xdr:colOff>590550</xdr:colOff>
      <xdr:row>27</xdr:row>
      <xdr:rowOff>161925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13</xdr:row>
      <xdr:rowOff>123825</xdr:rowOff>
    </xdr:from>
    <xdr:to>
      <xdr:col>9</xdr:col>
      <xdr:colOff>0</xdr:colOff>
      <xdr:row>28</xdr:row>
      <xdr:rowOff>9525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D38" sqref="D38"/>
    </sheetView>
  </sheetViews>
  <sheetFormatPr baseColWidth="10" defaultColWidth="11.44140625" defaultRowHeight="15" customHeight="1"/>
  <cols>
    <col min="1" max="1" width="4" style="23" customWidth="1"/>
    <col min="2" max="2" width="44.88671875" style="23" bestFit="1" customWidth="1"/>
    <col min="3" max="4" width="12.6640625" style="23" customWidth="1"/>
    <col min="5" max="5" width="15.5546875" style="23" customWidth="1"/>
    <col min="6" max="9" width="11.44140625" style="23"/>
    <col min="10" max="10" width="14.109375" style="23" bestFit="1" customWidth="1"/>
    <col min="11" max="16384" width="11.44140625" style="23"/>
  </cols>
  <sheetData>
    <row r="1" spans="1:10" ht="15" customHeight="1">
      <c r="A1" s="22" t="s">
        <v>29</v>
      </c>
    </row>
    <row r="2" spans="1:10" ht="15" customHeight="1">
      <c r="B2" s="24" t="s">
        <v>30</v>
      </c>
      <c r="C2" s="102" t="s">
        <v>113</v>
      </c>
      <c r="D2" s="102" t="s">
        <v>27</v>
      </c>
      <c r="E2" s="102" t="s">
        <v>18</v>
      </c>
      <c r="F2" s="104"/>
      <c r="G2" s="102" t="s">
        <v>112</v>
      </c>
    </row>
    <row r="3" spans="1:10" s="25" customFormat="1" ht="15" customHeight="1" thickBot="1">
      <c r="B3" s="26" t="s">
        <v>31</v>
      </c>
      <c r="C3" s="103"/>
      <c r="D3" s="103"/>
      <c r="E3" s="103"/>
      <c r="F3" s="104"/>
      <c r="G3" s="103"/>
    </row>
    <row r="4" spans="1:10" ht="15" customHeight="1">
      <c r="B4" s="27" t="s">
        <v>32</v>
      </c>
      <c r="C4" s="43">
        <v>152479378</v>
      </c>
      <c r="D4" s="43">
        <v>145869714</v>
      </c>
      <c r="E4" s="44">
        <v>4.4999999999999998E-2</v>
      </c>
      <c r="G4" s="43">
        <v>6609664</v>
      </c>
    </row>
    <row r="5" spans="1:10" s="27" customFormat="1" ht="15" customHeight="1">
      <c r="B5" s="27" t="s">
        <v>33</v>
      </c>
      <c r="C5" s="43">
        <v>-54379120</v>
      </c>
      <c r="D5" s="43">
        <v>-50078997</v>
      </c>
      <c r="E5" s="44">
        <v>8.5999999999999993E-2</v>
      </c>
      <c r="F5" s="23"/>
      <c r="G5" s="43">
        <v>-4300123</v>
      </c>
    </row>
    <row r="6" spans="1:10" s="27" customFormat="1" ht="15" customHeight="1">
      <c r="B6" s="24" t="s">
        <v>7</v>
      </c>
      <c r="C6" s="45">
        <v>98100258</v>
      </c>
      <c r="D6" s="45">
        <v>95790717</v>
      </c>
      <c r="E6" s="46">
        <v>2.4E-2</v>
      </c>
      <c r="F6" s="23"/>
      <c r="G6" s="45">
        <v>2309541</v>
      </c>
      <c r="J6" s="29"/>
    </row>
    <row r="7" spans="1:10" s="27" customFormat="1" ht="15" customHeight="1">
      <c r="B7" s="27" t="s">
        <v>34</v>
      </c>
      <c r="C7" s="43">
        <v>-18855839</v>
      </c>
      <c r="D7" s="43">
        <v>-17794254</v>
      </c>
      <c r="E7" s="44">
        <v>0.06</v>
      </c>
      <c r="F7" s="23"/>
      <c r="G7" s="43">
        <v>-1061585</v>
      </c>
      <c r="J7" s="29"/>
    </row>
    <row r="8" spans="1:10" s="27" customFormat="1" ht="15" customHeight="1">
      <c r="B8" s="24" t="s">
        <v>35</v>
      </c>
      <c r="C8" s="45">
        <v>79244419</v>
      </c>
      <c r="D8" s="45">
        <v>77996463</v>
      </c>
      <c r="E8" s="46">
        <v>1.6E-2</v>
      </c>
      <c r="F8" s="23"/>
      <c r="G8" s="45">
        <v>1247956</v>
      </c>
      <c r="J8" s="29"/>
    </row>
    <row r="9" spans="1:10" s="27" customFormat="1" ht="15" customHeight="1">
      <c r="B9" s="27" t="s">
        <v>62</v>
      </c>
      <c r="C9" s="43">
        <v>2014615</v>
      </c>
      <c r="D9" s="43">
        <v>91894</v>
      </c>
      <c r="E9" s="47" t="s">
        <v>65</v>
      </c>
      <c r="F9" s="23"/>
      <c r="G9" s="43">
        <v>1922721</v>
      </c>
    </row>
    <row r="10" spans="1:10" s="27" customFormat="1" ht="15" customHeight="1">
      <c r="B10" s="27" t="s">
        <v>36</v>
      </c>
      <c r="C10" s="48">
        <v>-10209021</v>
      </c>
      <c r="D10" s="48">
        <v>-9283126</v>
      </c>
      <c r="E10" s="49">
        <v>0.1</v>
      </c>
      <c r="F10" s="23"/>
      <c r="G10" s="48">
        <v>-925895</v>
      </c>
      <c r="J10" s="29"/>
    </row>
    <row r="11" spans="1:10" s="27" customFormat="1" ht="15" customHeight="1">
      <c r="B11" s="27" t="s">
        <v>37</v>
      </c>
      <c r="C11" s="43">
        <v>-18129444</v>
      </c>
      <c r="D11" s="43">
        <v>-16877856</v>
      </c>
      <c r="E11" s="44">
        <v>7.3999999999999996E-2</v>
      </c>
      <c r="F11" s="23"/>
      <c r="G11" s="43">
        <v>-1251588</v>
      </c>
    </row>
    <row r="12" spans="1:10" s="27" customFormat="1" ht="15" customHeight="1">
      <c r="B12" s="24" t="s">
        <v>38</v>
      </c>
      <c r="C12" s="45">
        <v>52057389</v>
      </c>
      <c r="D12" s="45">
        <v>50837259</v>
      </c>
      <c r="E12" s="46">
        <v>2.4E-2</v>
      </c>
      <c r="G12" s="45">
        <v>1220130</v>
      </c>
    </row>
    <row r="14" spans="1:10" s="27" customFormat="1" ht="15" customHeight="1">
      <c r="A14" s="22" t="s">
        <v>39</v>
      </c>
      <c r="B14" s="23"/>
      <c r="C14" s="30"/>
      <c r="D14" s="30"/>
      <c r="E14" s="31"/>
      <c r="F14" s="23"/>
      <c r="G14" s="30"/>
    </row>
    <row r="15" spans="1:10" s="27" customFormat="1" ht="15" customHeight="1">
      <c r="A15" s="22"/>
      <c r="B15" s="23"/>
      <c r="C15" s="30"/>
      <c r="D15" s="30"/>
      <c r="E15" s="31"/>
      <c r="F15" s="23"/>
      <c r="G15" s="30"/>
    </row>
    <row r="16" spans="1:10" s="27" customFormat="1" ht="15" customHeight="1" thickBot="1">
      <c r="B16" s="23"/>
      <c r="C16" s="97" t="s">
        <v>113</v>
      </c>
      <c r="D16" s="97"/>
      <c r="E16" s="23"/>
      <c r="F16" s="97" t="s">
        <v>27</v>
      </c>
      <c r="G16" s="97"/>
      <c r="H16" s="50"/>
      <c r="I16" s="97" t="s">
        <v>41</v>
      </c>
      <c r="J16" s="97"/>
    </row>
    <row r="17" spans="2:13" s="27" customFormat="1" ht="15" customHeight="1">
      <c r="B17" s="23"/>
      <c r="C17" s="33" t="s">
        <v>42</v>
      </c>
      <c r="D17" s="98" t="s">
        <v>43</v>
      </c>
      <c r="E17" s="23"/>
      <c r="F17" s="33" t="s">
        <v>42</v>
      </c>
      <c r="G17" s="100" t="s">
        <v>43</v>
      </c>
      <c r="H17" s="23"/>
      <c r="I17" s="102" t="s">
        <v>44</v>
      </c>
      <c r="J17" s="102"/>
    </row>
    <row r="18" spans="2:13" s="27" customFormat="1" ht="15" customHeight="1" thickBot="1">
      <c r="B18" s="23"/>
      <c r="C18" s="32" t="s">
        <v>44</v>
      </c>
      <c r="D18" s="99"/>
      <c r="E18" s="23"/>
      <c r="F18" s="32" t="s">
        <v>44</v>
      </c>
      <c r="G18" s="101"/>
      <c r="H18" s="23"/>
      <c r="I18" s="101"/>
      <c r="J18" s="101"/>
    </row>
    <row r="19" spans="2:13" s="27" customFormat="1" ht="15" customHeight="1">
      <c r="B19" s="27" t="s">
        <v>45</v>
      </c>
      <c r="C19" s="21">
        <v>65245564</v>
      </c>
      <c r="D19" s="44">
        <v>0.42799999999999999</v>
      </c>
      <c r="E19" s="23"/>
      <c r="F19" s="21">
        <v>62606158</v>
      </c>
      <c r="G19" s="44">
        <v>0.42899999999999999</v>
      </c>
      <c r="H19" s="23"/>
      <c r="I19" s="43">
        <v>2639406</v>
      </c>
      <c r="J19" s="44">
        <v>4.2000000000000003E-2</v>
      </c>
      <c r="M19" s="34"/>
    </row>
    <row r="20" spans="2:13" s="27" customFormat="1" ht="15" customHeight="1">
      <c r="B20" s="27" t="s">
        <v>46</v>
      </c>
      <c r="C20" s="21">
        <v>69318337</v>
      </c>
      <c r="D20" s="44">
        <v>0.45500000000000002</v>
      </c>
      <c r="E20" s="23"/>
      <c r="F20" s="21">
        <v>67545948</v>
      </c>
      <c r="G20" s="44">
        <v>0.46300000000000002</v>
      </c>
      <c r="H20" s="23"/>
      <c r="I20" s="43">
        <v>1772389</v>
      </c>
      <c r="J20" s="44">
        <v>2.5999999999999999E-2</v>
      </c>
      <c r="M20" s="34"/>
    </row>
    <row r="21" spans="2:13" s="27" customFormat="1" ht="15" customHeight="1">
      <c r="B21" s="27" t="s">
        <v>47</v>
      </c>
      <c r="C21" s="21">
        <v>5796414</v>
      </c>
      <c r="D21" s="44">
        <v>3.7999999999999999E-2</v>
      </c>
      <c r="E21" s="23"/>
      <c r="F21" s="21">
        <v>4061205</v>
      </c>
      <c r="G21" s="44">
        <v>2.8000000000000001E-2</v>
      </c>
      <c r="H21" s="23"/>
      <c r="I21" s="43">
        <v>1735209</v>
      </c>
      <c r="J21" s="44">
        <v>0.42699999999999999</v>
      </c>
      <c r="M21" s="34"/>
    </row>
    <row r="22" spans="2:13" s="27" customFormat="1" ht="15" customHeight="1" thickBot="1">
      <c r="B22" s="27" t="s">
        <v>48</v>
      </c>
      <c r="C22" s="51">
        <v>12119063</v>
      </c>
      <c r="D22" s="52">
        <v>7.9000000000000001E-2</v>
      </c>
      <c r="E22" s="23"/>
      <c r="F22" s="51">
        <v>11656403</v>
      </c>
      <c r="G22" s="52">
        <v>0.08</v>
      </c>
      <c r="H22" s="23"/>
      <c r="I22" s="53">
        <v>462660</v>
      </c>
      <c r="J22" s="52">
        <v>0.04</v>
      </c>
      <c r="M22" s="34"/>
    </row>
    <row r="23" spans="2:13" s="27" customFormat="1" ht="15" customHeight="1" thickTop="1">
      <c r="B23" s="24" t="s">
        <v>12</v>
      </c>
      <c r="C23" s="45">
        <v>152479378</v>
      </c>
      <c r="D23" s="46">
        <v>1</v>
      </c>
      <c r="E23" s="23"/>
      <c r="F23" s="45">
        <v>145869714</v>
      </c>
      <c r="G23" s="46">
        <v>1</v>
      </c>
      <c r="H23" s="23"/>
      <c r="I23" s="45">
        <v>6609664</v>
      </c>
      <c r="J23" s="46">
        <v>4.4999999999999998E-2</v>
      </c>
      <c r="L23" s="35"/>
      <c r="M23" s="34"/>
    </row>
    <row r="24" spans="2:13" s="27" customFormat="1" ht="15" customHeight="1"/>
    <row r="25" spans="2:13" s="27" customFormat="1" ht="15" customHeight="1" thickBot="1">
      <c r="B25" s="26" t="s">
        <v>111</v>
      </c>
      <c r="C25" s="19" t="s">
        <v>113</v>
      </c>
      <c r="D25" s="19" t="s">
        <v>27</v>
      </c>
      <c r="E25" s="32" t="s">
        <v>5</v>
      </c>
      <c r="F25" s="23"/>
      <c r="G25" s="32" t="s">
        <v>49</v>
      </c>
    </row>
    <row r="26" spans="2:13" s="27" customFormat="1" ht="15" customHeight="1">
      <c r="B26" s="27" t="s">
        <v>45</v>
      </c>
      <c r="C26" s="21">
        <v>168484</v>
      </c>
      <c r="D26" s="21">
        <v>166352</v>
      </c>
      <c r="E26" s="44">
        <v>1.2999999999999999E-2</v>
      </c>
      <c r="F26" s="23"/>
      <c r="G26" s="43">
        <v>2132</v>
      </c>
      <c r="I26" s="29"/>
    </row>
    <row r="27" spans="2:13" s="27" customFormat="1" ht="15" customHeight="1">
      <c r="B27" s="27" t="s">
        <v>50</v>
      </c>
      <c r="C27" s="21">
        <v>159284</v>
      </c>
      <c r="D27" s="21">
        <v>157604</v>
      </c>
      <c r="E27" s="44">
        <v>1.0999999999999999E-2</v>
      </c>
      <c r="F27" s="23"/>
      <c r="G27" s="43">
        <v>1680</v>
      </c>
      <c r="I27" s="29"/>
    </row>
    <row r="28" spans="2:13" s="27" customFormat="1" ht="15" customHeight="1">
      <c r="B28" s="27" t="s">
        <v>51</v>
      </c>
      <c r="C28" s="21">
        <v>136418</v>
      </c>
      <c r="D28" s="21">
        <v>135466</v>
      </c>
      <c r="E28" s="44">
        <v>7.0000000000000001E-3</v>
      </c>
      <c r="F28" s="23"/>
      <c r="G28" s="43">
        <v>952</v>
      </c>
      <c r="I28" s="29"/>
    </row>
    <row r="29" spans="2:13" ht="15" customHeight="1">
      <c r="B29" s="27" t="s">
        <v>52</v>
      </c>
      <c r="C29" s="21">
        <v>37613</v>
      </c>
      <c r="D29" s="21">
        <v>37354</v>
      </c>
      <c r="E29" s="44">
        <v>7.0000000000000001E-3</v>
      </c>
      <c r="F29" s="28"/>
      <c r="G29" s="43">
        <v>259</v>
      </c>
    </row>
    <row r="31" spans="2:13" ht="15" customHeight="1" thickBot="1">
      <c r="B31" s="26" t="s">
        <v>53</v>
      </c>
      <c r="C31" s="19" t="s">
        <v>113</v>
      </c>
      <c r="D31" s="19" t="s">
        <v>27</v>
      </c>
      <c r="E31" s="19" t="s">
        <v>5</v>
      </c>
      <c r="G31" s="32" t="s">
        <v>49</v>
      </c>
    </row>
    <row r="32" spans="2:13" ht="15" customHeight="1">
      <c r="B32" s="27" t="s">
        <v>45</v>
      </c>
      <c r="C32" s="21">
        <v>2275240</v>
      </c>
      <c r="D32" s="21">
        <v>2215289</v>
      </c>
      <c r="E32" s="44">
        <v>2.7E-2</v>
      </c>
      <c r="G32" s="43">
        <v>59951</v>
      </c>
    </row>
    <row r="33" spans="2:7" ht="15" customHeight="1">
      <c r="B33" s="27" t="s">
        <v>50</v>
      </c>
      <c r="C33" s="21">
        <v>2221880</v>
      </c>
      <c r="D33" s="21">
        <v>2161626</v>
      </c>
      <c r="E33" s="44">
        <v>2.8000000000000001E-2</v>
      </c>
      <c r="G33" s="43">
        <v>60254</v>
      </c>
    </row>
    <row r="35" spans="2:7" ht="15" customHeight="1">
      <c r="B35" s="36" t="s">
        <v>54</v>
      </c>
    </row>
    <row r="36" spans="2:7" ht="15" customHeight="1">
      <c r="B36" s="36"/>
    </row>
    <row r="37" spans="2:7" ht="14.4" thickBot="1">
      <c r="B37" s="37" t="s">
        <v>55</v>
      </c>
      <c r="C37" s="38" t="s">
        <v>122</v>
      </c>
      <c r="D37" s="38" t="s">
        <v>122</v>
      </c>
      <c r="E37" s="38" t="s">
        <v>13</v>
      </c>
    </row>
    <row r="38" spans="2:7" ht="13.8">
      <c r="B38" s="27" t="s">
        <v>19</v>
      </c>
      <c r="C38" s="21">
        <v>1120973</v>
      </c>
      <c r="D38" s="21">
        <v>996409</v>
      </c>
      <c r="E38" s="44">
        <v>0.125</v>
      </c>
      <c r="G38" s="39"/>
    </row>
    <row r="39" spans="2:7" s="25" customFormat="1" ht="13.8">
      <c r="B39" s="27" t="s">
        <v>2</v>
      </c>
      <c r="C39" s="21">
        <v>3143592</v>
      </c>
      <c r="D39" s="21">
        <v>3381097</v>
      </c>
      <c r="E39" s="44">
        <v>-7.0000000000000007E-2</v>
      </c>
      <c r="G39" s="39"/>
    </row>
    <row r="40" spans="2:7" ht="13.8">
      <c r="B40" s="27" t="s">
        <v>20</v>
      </c>
      <c r="C40" s="21">
        <v>1650155</v>
      </c>
      <c r="D40" s="21">
        <v>1423524</v>
      </c>
      <c r="E40" s="44">
        <v>0.159</v>
      </c>
      <c r="G40" s="39"/>
    </row>
    <row r="41" spans="2:7" ht="13.8">
      <c r="B41" s="27" t="s">
        <v>3</v>
      </c>
      <c r="C41" s="21">
        <v>228388</v>
      </c>
      <c r="D41" s="17">
        <v>0</v>
      </c>
      <c r="E41" s="44" t="s">
        <v>28</v>
      </c>
      <c r="G41" s="39"/>
    </row>
    <row r="42" spans="2:7" ht="13.8">
      <c r="B42" s="24" t="s">
        <v>56</v>
      </c>
      <c r="C42" s="20">
        <v>6143108</v>
      </c>
      <c r="D42" s="20">
        <v>5801030</v>
      </c>
      <c r="E42" s="54">
        <v>5.8999999999999997E-2</v>
      </c>
      <c r="F42" s="40"/>
      <c r="G42" s="39"/>
    </row>
    <row r="43" spans="2:7" ht="15" customHeight="1">
      <c r="C43" s="41"/>
      <c r="D43" s="41"/>
    </row>
    <row r="44" spans="2:7" ht="15" customHeight="1">
      <c r="C44" s="39"/>
      <c r="D44" s="39"/>
      <c r="G44" s="39"/>
    </row>
    <row r="48" spans="2:7" ht="15" customHeight="1">
      <c r="B48" s="27"/>
      <c r="C48" s="42"/>
    </row>
    <row r="49" spans="2:3" ht="15" customHeight="1">
      <c r="B49" s="27"/>
      <c r="C49" s="42"/>
    </row>
    <row r="50" spans="2:3" ht="15" customHeight="1">
      <c r="B50" s="27"/>
      <c r="C50" s="42"/>
    </row>
  </sheetData>
  <mergeCells count="11">
    <mergeCell ref="C2:C3"/>
    <mergeCell ref="D2:D3"/>
    <mergeCell ref="E2:E3"/>
    <mergeCell ref="F2:F3"/>
    <mergeCell ref="G2:G3"/>
    <mergeCell ref="C16:D16"/>
    <mergeCell ref="F16:G16"/>
    <mergeCell ref="D17:D18"/>
    <mergeCell ref="G17:G18"/>
    <mergeCell ref="I17:J18"/>
    <mergeCell ref="I16:J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showGridLines="0" workbookViewId="0">
      <selection activeCell="B30" sqref="B30"/>
    </sheetView>
  </sheetViews>
  <sheetFormatPr baseColWidth="10" defaultRowHeight="13.8"/>
  <cols>
    <col min="1" max="1" width="11.5546875" style="23"/>
    <col min="2" max="2" width="25.33203125" style="23" bestFit="1" customWidth="1"/>
    <col min="3" max="4" width="12" style="23" bestFit="1" customWidth="1"/>
    <col min="5" max="9" width="11.5546875" style="23"/>
    <col min="10" max="10" width="68.33203125" style="23" bestFit="1" customWidth="1"/>
    <col min="11" max="11" width="12.33203125" style="23" bestFit="1" customWidth="1"/>
    <col min="12" max="16384" width="11.5546875" style="23"/>
  </cols>
  <sheetData>
    <row r="1" spans="2:13">
      <c r="B1" s="56" t="s">
        <v>57</v>
      </c>
    </row>
    <row r="2" spans="2:13">
      <c r="B2" s="56"/>
    </row>
    <row r="3" spans="2:13">
      <c r="B3" s="24" t="s">
        <v>58</v>
      </c>
      <c r="C3" s="102" t="s">
        <v>114</v>
      </c>
      <c r="D3" s="102" t="s">
        <v>40</v>
      </c>
      <c r="E3" s="102" t="s">
        <v>5</v>
      </c>
      <c r="F3" s="104"/>
      <c r="G3" s="102" t="s">
        <v>112</v>
      </c>
    </row>
    <row r="4" spans="2:13" ht="14.4" thickBot="1">
      <c r="B4" s="26" t="s">
        <v>31</v>
      </c>
      <c r="C4" s="103"/>
      <c r="D4" s="103"/>
      <c r="E4" s="103"/>
      <c r="F4" s="104"/>
      <c r="G4" s="103"/>
    </row>
    <row r="5" spans="2:13">
      <c r="B5" s="27" t="s">
        <v>59</v>
      </c>
      <c r="C5" s="42">
        <v>146319945</v>
      </c>
      <c r="D5" s="42">
        <v>140448605</v>
      </c>
      <c r="E5" s="57">
        <v>4.2000000000000003E-2</v>
      </c>
      <c r="G5" s="58">
        <v>5871340</v>
      </c>
      <c r="J5" s="59"/>
      <c r="K5" s="40"/>
      <c r="L5" s="40"/>
      <c r="M5" s="40"/>
    </row>
    <row r="6" spans="2:13">
      <c r="B6" s="27" t="s">
        <v>60</v>
      </c>
      <c r="C6" s="42">
        <v>299330</v>
      </c>
      <c r="D6" s="42">
        <v>217404</v>
      </c>
      <c r="E6" s="57">
        <v>0.377</v>
      </c>
      <c r="F6" s="28"/>
      <c r="G6" s="58">
        <v>81926</v>
      </c>
      <c r="J6" s="59"/>
      <c r="K6" s="40"/>
      <c r="L6" s="40"/>
      <c r="M6" s="40"/>
    </row>
    <row r="7" spans="2:13">
      <c r="B7" s="27" t="s">
        <v>61</v>
      </c>
      <c r="C7" s="42">
        <v>-49790629</v>
      </c>
      <c r="D7" s="42">
        <v>-45927111</v>
      </c>
      <c r="E7" s="57">
        <v>8.4000000000000005E-2</v>
      </c>
      <c r="G7" s="58">
        <v>-3863518</v>
      </c>
      <c r="J7" s="59"/>
      <c r="K7" s="40"/>
      <c r="L7" s="40"/>
      <c r="M7" s="40"/>
    </row>
    <row r="8" spans="2:13">
      <c r="B8" s="24" t="s">
        <v>7</v>
      </c>
      <c r="C8" s="35">
        <v>96828646</v>
      </c>
      <c r="D8" s="35">
        <v>94738898</v>
      </c>
      <c r="E8" s="60">
        <v>2.1999999999999999E-2</v>
      </c>
      <c r="G8" s="61">
        <v>2089748</v>
      </c>
      <c r="J8" s="59"/>
      <c r="K8" s="40"/>
      <c r="L8" s="40"/>
      <c r="M8" s="40"/>
    </row>
    <row r="9" spans="2:13">
      <c r="B9" s="27" t="s">
        <v>34</v>
      </c>
      <c r="C9" s="42">
        <v>-18683150</v>
      </c>
      <c r="D9" s="42">
        <v>-17625264</v>
      </c>
      <c r="E9" s="57">
        <v>0.06</v>
      </c>
      <c r="G9" s="58">
        <v>-1057886</v>
      </c>
      <c r="J9" s="59"/>
      <c r="K9" s="40"/>
      <c r="L9" s="40"/>
      <c r="M9" s="40"/>
    </row>
    <row r="10" spans="2:13">
      <c r="B10" s="24" t="s">
        <v>35</v>
      </c>
      <c r="C10" s="35">
        <v>78145496</v>
      </c>
      <c r="D10" s="35">
        <v>77113634</v>
      </c>
      <c r="E10" s="60">
        <v>1.2999999999999999E-2</v>
      </c>
      <c r="G10" s="61">
        <v>1031862</v>
      </c>
      <c r="J10" s="59"/>
      <c r="K10" s="40"/>
      <c r="L10" s="40"/>
      <c r="M10" s="40"/>
    </row>
    <row r="11" spans="2:13">
      <c r="B11" s="27" t="s">
        <v>62</v>
      </c>
      <c r="C11" s="42">
        <v>1905887</v>
      </c>
      <c r="D11" s="42">
        <v>27629</v>
      </c>
      <c r="E11" s="57" t="s">
        <v>65</v>
      </c>
      <c r="F11" s="28"/>
      <c r="G11" s="58">
        <v>1878258</v>
      </c>
      <c r="J11" s="59"/>
      <c r="K11" s="40"/>
      <c r="L11" s="40"/>
      <c r="M11" s="40"/>
    </row>
    <row r="12" spans="2:13">
      <c r="B12" s="27" t="s">
        <v>36</v>
      </c>
      <c r="C12" s="42">
        <v>-10180235</v>
      </c>
      <c r="D12" s="42">
        <v>-9282390</v>
      </c>
      <c r="E12" s="57">
        <v>9.7000000000000003E-2</v>
      </c>
      <c r="G12" s="58">
        <v>-897845</v>
      </c>
      <c r="J12" s="59"/>
      <c r="K12" s="40"/>
      <c r="L12" s="40"/>
      <c r="M12" s="40"/>
    </row>
    <row r="13" spans="2:13">
      <c r="B13" s="27" t="s">
        <v>63</v>
      </c>
      <c r="C13" s="42">
        <v>-17837088</v>
      </c>
      <c r="D13" s="42">
        <v>-16621058</v>
      </c>
      <c r="E13" s="57">
        <v>7.2999999999999995E-2</v>
      </c>
      <c r="G13" s="58">
        <v>-1216030</v>
      </c>
      <c r="J13" s="59"/>
      <c r="K13" s="40"/>
      <c r="L13" s="40"/>
      <c r="M13" s="40"/>
    </row>
    <row r="14" spans="2:13">
      <c r="B14" s="24" t="s">
        <v>38</v>
      </c>
      <c r="C14" s="35">
        <v>51170880</v>
      </c>
      <c r="D14" s="35">
        <v>50147699</v>
      </c>
      <c r="E14" s="62">
        <v>0.02</v>
      </c>
      <c r="G14" s="63">
        <v>1023181</v>
      </c>
      <c r="J14" s="59"/>
      <c r="K14" s="40"/>
      <c r="L14" s="40"/>
      <c r="M14" s="40"/>
    </row>
    <row r="15" spans="2:13">
      <c r="C15" s="40"/>
      <c r="D15" s="40"/>
      <c r="J15" s="59"/>
      <c r="M15" s="40"/>
    </row>
    <row r="16" spans="2:13">
      <c r="C16" s="40"/>
      <c r="D16" s="40"/>
      <c r="J16" s="59"/>
    </row>
    <row r="17" spans="2:10">
      <c r="B17" s="56" t="s">
        <v>64</v>
      </c>
      <c r="J17" s="59"/>
    </row>
    <row r="18" spans="2:10">
      <c r="B18" s="56"/>
      <c r="J18" s="59"/>
    </row>
    <row r="19" spans="2:10">
      <c r="B19" s="64" t="s">
        <v>58</v>
      </c>
      <c r="C19" s="102" t="s">
        <v>114</v>
      </c>
      <c r="D19" s="102" t="s">
        <v>40</v>
      </c>
      <c r="E19" s="102" t="s">
        <v>5</v>
      </c>
      <c r="F19" s="104"/>
      <c r="G19" s="102" t="s">
        <v>112</v>
      </c>
      <c r="J19" s="59"/>
    </row>
    <row r="20" spans="2:10" ht="14.4" thickBot="1">
      <c r="B20" s="65" t="s">
        <v>31</v>
      </c>
      <c r="C20" s="103"/>
      <c r="D20" s="103"/>
      <c r="E20" s="103"/>
      <c r="F20" s="104"/>
      <c r="G20" s="103"/>
    </row>
    <row r="21" spans="2:10">
      <c r="B21" s="66" t="s">
        <v>59</v>
      </c>
      <c r="C21" s="21">
        <v>6159433</v>
      </c>
      <c r="D21" s="21">
        <v>5421109</v>
      </c>
      <c r="E21" s="44">
        <v>0.13600000000000001</v>
      </c>
      <c r="G21" s="43">
        <v>738324</v>
      </c>
    </row>
    <row r="22" spans="2:10">
      <c r="B22" s="66" t="s">
        <v>60</v>
      </c>
      <c r="C22" s="21">
        <v>1036768</v>
      </c>
      <c r="D22" s="21">
        <v>1003207</v>
      </c>
      <c r="E22" s="44">
        <v>3.3000000000000002E-2</v>
      </c>
      <c r="F22" s="28"/>
      <c r="G22" s="43">
        <v>33561</v>
      </c>
    </row>
    <row r="23" spans="2:10" ht="13.8" customHeight="1">
      <c r="B23" s="66" t="s">
        <v>61</v>
      </c>
      <c r="C23" s="21">
        <v>-5924588</v>
      </c>
      <c r="D23" s="21">
        <v>-5372860</v>
      </c>
      <c r="E23" s="44">
        <v>0.10299999999999999</v>
      </c>
      <c r="G23" s="43">
        <v>-551728</v>
      </c>
    </row>
    <row r="24" spans="2:10">
      <c r="B24" s="64" t="s">
        <v>7</v>
      </c>
      <c r="C24" s="20">
        <v>1271613</v>
      </c>
      <c r="D24" s="20">
        <v>1051456</v>
      </c>
      <c r="E24" s="46">
        <v>0.20899999999999999</v>
      </c>
      <c r="G24" s="45">
        <v>220157</v>
      </c>
    </row>
    <row r="25" spans="2:10">
      <c r="B25" s="66" t="s">
        <v>34</v>
      </c>
      <c r="C25" s="21">
        <v>-179617</v>
      </c>
      <c r="D25" s="21">
        <v>-175555</v>
      </c>
      <c r="E25" s="44">
        <v>2.3E-2</v>
      </c>
      <c r="G25" s="43">
        <v>-4062</v>
      </c>
    </row>
    <row r="26" spans="2:10">
      <c r="B26" s="64" t="s">
        <v>35</v>
      </c>
      <c r="C26" s="20">
        <v>1091996</v>
      </c>
      <c r="D26" s="20">
        <v>875901</v>
      </c>
      <c r="E26" s="46">
        <v>0.247</v>
      </c>
      <c r="F26" s="56"/>
      <c r="G26" s="45">
        <v>216095</v>
      </c>
    </row>
    <row r="27" spans="2:10">
      <c r="B27" s="66" t="s">
        <v>62</v>
      </c>
      <c r="C27" s="21">
        <v>115656</v>
      </c>
      <c r="D27" s="21">
        <v>71193</v>
      </c>
      <c r="E27" s="44">
        <v>0.625</v>
      </c>
      <c r="F27" s="28"/>
      <c r="G27" s="43">
        <v>44463</v>
      </c>
    </row>
    <row r="28" spans="2:10">
      <c r="B28" s="66" t="s">
        <v>36</v>
      </c>
      <c r="C28" s="21">
        <v>-28787</v>
      </c>
      <c r="D28" s="17">
        <v>-736</v>
      </c>
      <c r="E28" s="44" t="s">
        <v>65</v>
      </c>
      <c r="G28" s="43">
        <v>-28051</v>
      </c>
    </row>
    <row r="29" spans="2:10">
      <c r="B29" s="66" t="s">
        <v>63</v>
      </c>
      <c r="C29" s="21">
        <v>-292356</v>
      </c>
      <c r="D29" s="21">
        <v>-256798</v>
      </c>
      <c r="E29" s="17">
        <v>0.13800000000000001</v>
      </c>
      <c r="G29" s="43">
        <v>-35558</v>
      </c>
    </row>
    <row r="30" spans="2:10">
      <c r="B30" s="64" t="s">
        <v>38</v>
      </c>
      <c r="C30" s="20">
        <v>886509</v>
      </c>
      <c r="D30" s="20">
        <v>689560</v>
      </c>
      <c r="E30" s="18">
        <v>0.28599999999999998</v>
      </c>
      <c r="F30" s="56"/>
      <c r="G30" s="55">
        <v>196949</v>
      </c>
    </row>
  </sheetData>
  <mergeCells count="10">
    <mergeCell ref="C3:C4"/>
    <mergeCell ref="D3:D4"/>
    <mergeCell ref="E3:E4"/>
    <mergeCell ref="F3:F4"/>
    <mergeCell ref="G3:G4"/>
    <mergeCell ref="C19:C20"/>
    <mergeCell ref="D19:D20"/>
    <mergeCell ref="E19:E20"/>
    <mergeCell ref="F19:F20"/>
    <mergeCell ref="G19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F12" sqref="F12"/>
    </sheetView>
  </sheetViews>
  <sheetFormatPr baseColWidth="10" defaultColWidth="11.44140625" defaultRowHeight="15" customHeight="1"/>
  <cols>
    <col min="1" max="1" width="4" style="5" customWidth="1"/>
    <col min="2" max="2" width="25.33203125" style="5" bestFit="1" customWidth="1"/>
    <col min="3" max="16384" width="11.44140625" style="5"/>
  </cols>
  <sheetData>
    <row r="1" spans="1:14" ht="15" customHeight="1">
      <c r="A1" s="4" t="s">
        <v>15</v>
      </c>
    </row>
    <row r="3" spans="1:14" s="6" customFormat="1" ht="15" customHeight="1" thickBot="1">
      <c r="B3" s="2" t="s">
        <v>21</v>
      </c>
      <c r="C3" s="13" t="s">
        <v>22</v>
      </c>
      <c r="D3" s="13" t="s">
        <v>23</v>
      </c>
      <c r="E3" s="13" t="s">
        <v>5</v>
      </c>
      <c r="F3" s="11"/>
      <c r="G3" s="13" t="s">
        <v>24</v>
      </c>
    </row>
    <row r="4" spans="1:14" ht="15" customHeight="1">
      <c r="B4" s="3" t="s">
        <v>4</v>
      </c>
      <c r="C4" s="1">
        <v>131555571</v>
      </c>
      <c r="D4" s="1">
        <v>126712033</v>
      </c>
      <c r="E4" s="15">
        <f>+ROUND(G4/D4,3)</f>
        <v>3.7999999999999999E-2</v>
      </c>
      <c r="F4" s="11"/>
      <c r="G4" s="14">
        <f>+C4-D4</f>
        <v>4843538</v>
      </c>
    </row>
    <row r="5" spans="1:14" s="7" customFormat="1" ht="15" customHeight="1">
      <c r="B5" s="3" t="s">
        <v>6</v>
      </c>
      <c r="C5" s="1">
        <v>-53429059</v>
      </c>
      <c r="D5" s="1">
        <v>-48806938</v>
      </c>
      <c r="E5" s="15">
        <f t="shared" ref="E5:E12" si="0">+ROUND(G5/D5,3)</f>
        <v>9.5000000000000001E-2</v>
      </c>
      <c r="F5" s="11"/>
      <c r="G5" s="14">
        <f t="shared" ref="G5:G12" si="1">+C5-D5</f>
        <v>-4622121</v>
      </c>
    </row>
    <row r="6" spans="1:14" s="7" customFormat="1" ht="15" customHeight="1">
      <c r="B6" s="8" t="s">
        <v>7</v>
      </c>
      <c r="C6" s="9">
        <f>+C4+C5</f>
        <v>78126512</v>
      </c>
      <c r="D6" s="9">
        <f>+D4+D5</f>
        <v>77905095</v>
      </c>
      <c r="E6" s="15">
        <f t="shared" si="0"/>
        <v>3.0000000000000001E-3</v>
      </c>
      <c r="F6" s="12"/>
      <c r="G6" s="14">
        <f t="shared" si="1"/>
        <v>221417</v>
      </c>
    </row>
    <row r="7" spans="1:14" s="7" customFormat="1" ht="15" customHeight="1">
      <c r="B7" s="3" t="s">
        <v>8</v>
      </c>
      <c r="C7" s="1">
        <v>-16934222</v>
      </c>
      <c r="D7" s="1">
        <v>-17174932</v>
      </c>
      <c r="E7" s="15">
        <f t="shared" si="0"/>
        <v>-1.4E-2</v>
      </c>
      <c r="F7" s="11"/>
      <c r="G7" s="14">
        <f t="shared" si="1"/>
        <v>240710</v>
      </c>
      <c r="L7" s="1"/>
      <c r="M7" s="1"/>
      <c r="N7" s="10"/>
    </row>
    <row r="8" spans="1:14" s="7" customFormat="1" ht="15" customHeight="1">
      <c r="B8" s="8" t="s">
        <v>9</v>
      </c>
      <c r="C8" s="9">
        <f>+C6+C7</f>
        <v>61192290</v>
      </c>
      <c r="D8" s="9">
        <f>+D6+D7</f>
        <v>60730163</v>
      </c>
      <c r="E8" s="15">
        <f t="shared" si="0"/>
        <v>8.0000000000000002E-3</v>
      </c>
      <c r="F8" s="12"/>
      <c r="G8" s="14">
        <f t="shared" si="1"/>
        <v>462127</v>
      </c>
    </row>
    <row r="9" spans="1:14" s="7" customFormat="1" ht="15" customHeight="1">
      <c r="B9" s="3" t="s">
        <v>25</v>
      </c>
      <c r="C9" s="1">
        <v>14845686</v>
      </c>
      <c r="D9" s="1">
        <v>-158715</v>
      </c>
      <c r="E9" s="16" t="s">
        <v>26</v>
      </c>
      <c r="F9" s="11"/>
      <c r="G9" s="14">
        <f t="shared" si="1"/>
        <v>15004401</v>
      </c>
    </row>
    <row r="10" spans="1:14" s="7" customFormat="1" ht="15" customHeight="1">
      <c r="B10" s="3" t="s">
        <v>10</v>
      </c>
      <c r="C10" s="1">
        <v>-8421576</v>
      </c>
      <c r="D10" s="1">
        <v>-12847193</v>
      </c>
      <c r="E10" s="15">
        <f t="shared" si="0"/>
        <v>-0.34399999999999997</v>
      </c>
      <c r="F10" s="11"/>
      <c r="G10" s="14">
        <f t="shared" si="1"/>
        <v>4425617</v>
      </c>
    </row>
    <row r="11" spans="1:14" s="7" customFormat="1" ht="15" customHeight="1">
      <c r="B11" s="3" t="s">
        <v>17</v>
      </c>
      <c r="C11" s="1">
        <v>-15258183</v>
      </c>
      <c r="D11" s="1">
        <v>-10161532</v>
      </c>
      <c r="E11" s="15">
        <f t="shared" si="0"/>
        <v>0.502</v>
      </c>
      <c r="F11" s="12"/>
      <c r="G11" s="14">
        <f t="shared" si="1"/>
        <v>-5096651</v>
      </c>
    </row>
    <row r="12" spans="1:14" s="7" customFormat="1" ht="15" customHeight="1">
      <c r="B12" s="8" t="s">
        <v>11</v>
      </c>
      <c r="C12" s="9">
        <v>51019197</v>
      </c>
      <c r="D12" s="9">
        <v>36193509</v>
      </c>
      <c r="E12" s="15">
        <f t="shared" si="0"/>
        <v>0.41</v>
      </c>
      <c r="G12" s="14">
        <f t="shared" si="1"/>
        <v>14825688</v>
      </c>
    </row>
    <row r="13" spans="1:14" s="7" customFormat="1" ht="15" customHeight="1"/>
    <row r="14" spans="1:14" s="7" customFormat="1" ht="15" customHeight="1"/>
    <row r="15" spans="1:14" s="7" customFormat="1" ht="15" customHeight="1"/>
    <row r="16" spans="1:14" s="7" customFormat="1" ht="15" customHeight="1"/>
    <row r="17" s="7" customFormat="1" ht="15" customHeight="1"/>
    <row r="18" s="7" customFormat="1" ht="15" customHeight="1"/>
    <row r="19" s="7" customFormat="1" ht="15" customHeight="1"/>
    <row r="20" s="7" customFormat="1" ht="15" customHeight="1"/>
    <row r="21" s="7" customFormat="1" ht="15" customHeight="1"/>
    <row r="22" s="7" customFormat="1" ht="15" customHeight="1"/>
    <row r="23" s="7" customFormat="1" ht="15" customHeight="1"/>
    <row r="24" s="7" customFormat="1" ht="15" customHeight="1"/>
    <row r="25" s="7" customFormat="1" ht="15" customHeight="1"/>
    <row r="26" s="7" customFormat="1" ht="15" customHeight="1"/>
    <row r="37" s="6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D4" sqref="D4"/>
    </sheetView>
  </sheetViews>
  <sheetFormatPr baseColWidth="10" defaultColWidth="11.44140625" defaultRowHeight="15" customHeight="1"/>
  <cols>
    <col min="1" max="1" width="3.88671875" style="23" customWidth="1"/>
    <col min="2" max="2" width="46.5546875" style="23" customWidth="1"/>
    <col min="3" max="4" width="13.6640625" style="23" customWidth="1"/>
    <col min="5" max="5" width="9.33203125" style="23" customWidth="1"/>
    <col min="6" max="16384" width="11.44140625" style="23"/>
  </cols>
  <sheetData>
    <row r="3" spans="2:5" ht="15" customHeight="1" thickBot="1">
      <c r="C3" s="32" t="s">
        <v>113</v>
      </c>
      <c r="D3" s="32" t="s">
        <v>123</v>
      </c>
      <c r="E3" s="102" t="s">
        <v>5</v>
      </c>
    </row>
    <row r="4" spans="2:5" ht="15" customHeight="1" thickBot="1">
      <c r="B4" s="67"/>
      <c r="C4" s="32" t="s">
        <v>44</v>
      </c>
      <c r="D4" s="32" t="s">
        <v>44</v>
      </c>
      <c r="E4" s="101"/>
    </row>
    <row r="5" spans="2:5" ht="15" customHeight="1">
      <c r="B5" s="33" t="s">
        <v>66</v>
      </c>
    </row>
    <row r="6" spans="2:5" ht="12.75" customHeight="1">
      <c r="B6" s="27" t="s">
        <v>67</v>
      </c>
      <c r="C6" s="42">
        <v>168346660</v>
      </c>
      <c r="D6" s="42">
        <v>150618761</v>
      </c>
      <c r="E6" s="57">
        <v>0.11799999999999999</v>
      </c>
    </row>
    <row r="7" spans="2:5" ht="12.75" customHeight="1">
      <c r="B7" s="27" t="s">
        <v>68</v>
      </c>
      <c r="C7" s="42">
        <v>1657975041</v>
      </c>
      <c r="D7" s="42">
        <v>1646261375</v>
      </c>
      <c r="E7" s="57">
        <v>7.0000000000000001E-3</v>
      </c>
    </row>
    <row r="8" spans="2:5" ht="12.75" customHeight="1">
      <c r="B8" s="24" t="s">
        <v>69</v>
      </c>
      <c r="C8" s="35">
        <v>1826321701</v>
      </c>
      <c r="D8" s="35">
        <v>1796880136</v>
      </c>
      <c r="E8" s="60">
        <v>1.6E-2</v>
      </c>
    </row>
    <row r="9" spans="2:5" ht="12.75" customHeight="1">
      <c r="B9" s="33" t="s">
        <v>70</v>
      </c>
      <c r="E9" s="68"/>
    </row>
    <row r="10" spans="2:5" ht="12.75" customHeight="1">
      <c r="B10" s="27" t="s">
        <v>71</v>
      </c>
      <c r="C10" s="42">
        <v>228038321</v>
      </c>
      <c r="D10" s="42">
        <v>237111903</v>
      </c>
      <c r="E10" s="57">
        <v>-3.7999999999999999E-2</v>
      </c>
    </row>
    <row r="11" spans="2:5" ht="12.75" customHeight="1">
      <c r="B11" s="27" t="s">
        <v>72</v>
      </c>
      <c r="C11" s="42">
        <v>852063335</v>
      </c>
      <c r="D11" s="42">
        <v>866468756</v>
      </c>
      <c r="E11" s="57">
        <v>-1.7000000000000001E-2</v>
      </c>
    </row>
    <row r="12" spans="2:5" ht="12.75" customHeight="1">
      <c r="B12" s="24" t="s">
        <v>73</v>
      </c>
      <c r="C12" s="35">
        <v>1080101656</v>
      </c>
      <c r="D12" s="35">
        <v>1103580659</v>
      </c>
      <c r="E12" s="60">
        <v>-2.1000000000000001E-2</v>
      </c>
    </row>
    <row r="13" spans="2:5" ht="12.75" customHeight="1">
      <c r="E13" s="68"/>
    </row>
    <row r="14" spans="2:5" ht="12.75" customHeight="1">
      <c r="B14" s="27" t="s">
        <v>74</v>
      </c>
      <c r="C14" s="42">
        <v>694688165</v>
      </c>
      <c r="D14" s="42">
        <v>642630776</v>
      </c>
      <c r="E14" s="57">
        <v>8.1000000000000003E-2</v>
      </c>
    </row>
    <row r="15" spans="2:5" ht="12.75" customHeight="1">
      <c r="B15" s="27" t="s">
        <v>75</v>
      </c>
      <c r="C15" s="42">
        <v>51531880</v>
      </c>
      <c r="D15" s="42">
        <v>50668701</v>
      </c>
      <c r="E15" s="57">
        <v>1.7000000000000001E-2</v>
      </c>
    </row>
    <row r="16" spans="2:5" ht="12.75" customHeight="1">
      <c r="B16" s="24" t="s">
        <v>76</v>
      </c>
      <c r="C16" s="35">
        <v>746220045</v>
      </c>
      <c r="D16" s="35">
        <v>693299477</v>
      </c>
      <c r="E16" s="60">
        <v>7.5999999999999998E-2</v>
      </c>
    </row>
    <row r="17" spans="2:5" ht="12.75" customHeight="1">
      <c r="B17" s="24" t="s">
        <v>77</v>
      </c>
      <c r="C17" s="35">
        <v>1826321701</v>
      </c>
      <c r="D17" s="35">
        <v>1796880136</v>
      </c>
      <c r="E17" s="60">
        <v>1.6E-2</v>
      </c>
    </row>
    <row r="22" spans="2:5" ht="15" customHeight="1" thickBot="1">
      <c r="B22" s="26" t="s">
        <v>115</v>
      </c>
      <c r="C22" s="32" t="s">
        <v>113</v>
      </c>
    </row>
    <row r="23" spans="2:5" ht="15" customHeight="1">
      <c r="B23" s="27" t="s">
        <v>116</v>
      </c>
      <c r="C23" s="42">
        <v>2294305</v>
      </c>
    </row>
    <row r="24" spans="2:5" ht="15" customHeight="1">
      <c r="B24" s="27" t="s">
        <v>117</v>
      </c>
      <c r="C24" s="42">
        <v>2282889</v>
      </c>
    </row>
    <row r="25" spans="2:5" s="25" customFormat="1" ht="15" customHeight="1">
      <c r="B25" s="27" t="s">
        <v>118</v>
      </c>
      <c r="C25" s="42">
        <v>1959819</v>
      </c>
    </row>
    <row r="26" spans="2:5" ht="15" customHeight="1">
      <c r="B26" s="27" t="s">
        <v>119</v>
      </c>
      <c r="C26" s="42">
        <v>1883669</v>
      </c>
    </row>
    <row r="27" spans="2:5" ht="15" customHeight="1">
      <c r="B27" s="27" t="s">
        <v>120</v>
      </c>
      <c r="C27" s="42">
        <v>1255023</v>
      </c>
    </row>
    <row r="28" spans="2:5" ht="15" customHeight="1">
      <c r="B28" s="27" t="s">
        <v>121</v>
      </c>
      <c r="C28" s="42">
        <v>1241717</v>
      </c>
    </row>
    <row r="29" spans="2:5" ht="15" customHeight="1">
      <c r="B29" s="27"/>
      <c r="C29" s="42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/>
  </sheetViews>
  <sheetFormatPr baseColWidth="10" defaultColWidth="11.44140625" defaultRowHeight="15" customHeight="1"/>
  <cols>
    <col min="1" max="1" width="11.44140625" style="23"/>
    <col min="2" max="2" width="18.33203125" style="23" customWidth="1"/>
    <col min="3" max="3" width="11.44140625" style="23"/>
    <col min="4" max="8" width="12.6640625" style="23" customWidth="1"/>
    <col min="9" max="16384" width="11.44140625" style="23"/>
  </cols>
  <sheetData>
    <row r="1" spans="2:10" ht="15" customHeight="1">
      <c r="E1" s="73"/>
      <c r="F1" s="73"/>
      <c r="G1" s="73"/>
      <c r="H1" s="73"/>
    </row>
    <row r="2" spans="2:10" ht="15" customHeight="1" thickBot="1">
      <c r="B2" s="65" t="s">
        <v>78</v>
      </c>
      <c r="C2" s="32" t="s">
        <v>79</v>
      </c>
      <c r="D2" s="32" t="s">
        <v>14</v>
      </c>
      <c r="E2" s="32" t="s">
        <v>80</v>
      </c>
      <c r="F2" s="32" t="s">
        <v>81</v>
      </c>
      <c r="G2" s="32" t="s">
        <v>82</v>
      </c>
      <c r="H2" s="32" t="s">
        <v>83</v>
      </c>
    </row>
    <row r="3" spans="2:10" ht="15" customHeight="1">
      <c r="B3" s="66" t="s">
        <v>84</v>
      </c>
      <c r="C3" s="74" t="s">
        <v>1</v>
      </c>
      <c r="D3" s="42">
        <v>183058227</v>
      </c>
      <c r="E3" s="42">
        <v>14992126</v>
      </c>
      <c r="F3" s="42">
        <v>19742887</v>
      </c>
      <c r="G3" s="42">
        <v>46546432</v>
      </c>
      <c r="H3" s="42">
        <v>101776782</v>
      </c>
      <c r="J3" s="39"/>
    </row>
    <row r="4" spans="2:10" ht="15" customHeight="1">
      <c r="B4" s="66" t="s">
        <v>85</v>
      </c>
      <c r="C4" s="74" t="s">
        <v>1</v>
      </c>
      <c r="D4" s="42">
        <v>583809523</v>
      </c>
      <c r="E4" s="42">
        <v>36082013</v>
      </c>
      <c r="F4" s="42">
        <v>22724728</v>
      </c>
      <c r="G4" s="42">
        <v>19728407</v>
      </c>
      <c r="H4" s="42">
        <v>505274375</v>
      </c>
      <c r="J4" s="39"/>
    </row>
    <row r="5" spans="2:10" ht="15" customHeight="1" thickBot="1">
      <c r="B5" s="75" t="s">
        <v>86</v>
      </c>
      <c r="C5" s="76" t="s">
        <v>1</v>
      </c>
      <c r="D5" s="77">
        <v>119019209</v>
      </c>
      <c r="E5" s="77">
        <v>50283345</v>
      </c>
      <c r="F5" s="77">
        <v>64419014</v>
      </c>
      <c r="G5" s="77">
        <v>4316850</v>
      </c>
      <c r="H5" s="77">
        <v>0</v>
      </c>
      <c r="J5" s="39"/>
    </row>
    <row r="6" spans="2:10" ht="15" customHeight="1">
      <c r="B6" s="64" t="s">
        <v>12</v>
      </c>
      <c r="D6" s="35">
        <v>885886959</v>
      </c>
      <c r="E6" s="35">
        <v>101357484</v>
      </c>
      <c r="F6" s="35">
        <v>106886629</v>
      </c>
      <c r="G6" s="35">
        <v>70591689</v>
      </c>
      <c r="H6" s="35">
        <v>607051157</v>
      </c>
    </row>
    <row r="8" spans="2:10" ht="15" customHeight="1">
      <c r="D8" s="39"/>
      <c r="E8" s="39"/>
      <c r="F8" s="39"/>
      <c r="G8" s="39"/>
      <c r="H8" s="39"/>
    </row>
    <row r="9" spans="2:10" ht="15" customHeight="1">
      <c r="B9" s="66" t="s">
        <v>84</v>
      </c>
      <c r="C9" s="69">
        <v>0.21</v>
      </c>
      <c r="D9" s="70">
        <v>183058227</v>
      </c>
      <c r="E9" s="78"/>
      <c r="F9" s="78" t="s">
        <v>87</v>
      </c>
      <c r="G9" s="69">
        <v>0.87</v>
      </c>
      <c r="H9" s="70">
        <v>766867750</v>
      </c>
    </row>
    <row r="10" spans="2:10" ht="15" customHeight="1">
      <c r="B10" s="66" t="s">
        <v>85</v>
      </c>
      <c r="C10" s="69">
        <v>0.66</v>
      </c>
      <c r="D10" s="70">
        <v>583809523</v>
      </c>
      <c r="E10" s="78"/>
      <c r="F10" s="78" t="s">
        <v>16</v>
      </c>
      <c r="G10" s="72">
        <v>0.13</v>
      </c>
      <c r="H10" s="70">
        <v>119019209</v>
      </c>
    </row>
    <row r="11" spans="2:10" ht="15" customHeight="1" thickBot="1">
      <c r="B11" s="75" t="s">
        <v>86</v>
      </c>
      <c r="C11" s="69">
        <v>0.13</v>
      </c>
      <c r="D11" s="70">
        <v>119019209</v>
      </c>
      <c r="E11" s="78"/>
      <c r="F11" s="78"/>
      <c r="G11" s="79"/>
      <c r="H11" s="80"/>
    </row>
    <row r="12" spans="2:10" ht="15" customHeight="1">
      <c r="B12" s="23" t="s">
        <v>88</v>
      </c>
      <c r="C12" s="71">
        <v>1</v>
      </c>
      <c r="D12" s="39"/>
      <c r="F12" s="23" t="s">
        <v>89</v>
      </c>
      <c r="G12" s="81">
        <v>1</v>
      </c>
    </row>
    <row r="13" spans="2:10" ht="15" customHeight="1">
      <c r="C13" s="81"/>
      <c r="D13" s="39"/>
      <c r="G13" s="81"/>
    </row>
    <row r="14" spans="2:10" ht="15" customHeight="1">
      <c r="C14" s="82"/>
      <c r="D14" s="39"/>
      <c r="G14" s="82"/>
    </row>
    <row r="15" spans="2:10" ht="15" customHeight="1">
      <c r="D15" s="39"/>
      <c r="E15" s="39"/>
      <c r="F15" s="39"/>
      <c r="G15" s="39"/>
      <c r="H15" s="39"/>
    </row>
    <row r="16" spans="2:10" ht="15" customHeight="1">
      <c r="D16" s="39"/>
      <c r="E16" s="39"/>
      <c r="F16" s="39"/>
      <c r="G16" s="39"/>
      <c r="H16" s="39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D4" sqref="D4"/>
    </sheetView>
  </sheetViews>
  <sheetFormatPr baseColWidth="10" defaultColWidth="11.44140625" defaultRowHeight="15" customHeight="1"/>
  <cols>
    <col min="1" max="1" width="6" style="23" customWidth="1"/>
    <col min="2" max="2" width="33.33203125" style="23" customWidth="1"/>
    <col min="3" max="4" width="12" style="23" bestFit="1" customWidth="1"/>
    <col min="5" max="6" width="11.44140625" style="23"/>
    <col min="7" max="7" width="12" style="23" bestFit="1" customWidth="1"/>
    <col min="8" max="16384" width="11.44140625" style="23"/>
  </cols>
  <sheetData>
    <row r="3" spans="2:5" ht="15" customHeight="1" thickBot="1">
      <c r="B3" s="26" t="s">
        <v>90</v>
      </c>
      <c r="C3" s="32" t="s">
        <v>113</v>
      </c>
      <c r="D3" s="32" t="s">
        <v>27</v>
      </c>
      <c r="E3" s="32" t="s">
        <v>5</v>
      </c>
    </row>
    <row r="4" spans="2:5" ht="15" customHeight="1">
      <c r="B4" s="27" t="s">
        <v>91</v>
      </c>
      <c r="C4" s="58">
        <v>61780385</v>
      </c>
      <c r="D4" s="58">
        <v>58530337</v>
      </c>
      <c r="E4" s="83">
        <v>5.6000000000000001E-2</v>
      </c>
    </row>
    <row r="5" spans="2:5" ht="15" customHeight="1">
      <c r="B5" s="27" t="s">
        <v>92</v>
      </c>
      <c r="C5" s="58">
        <v>-32905289</v>
      </c>
      <c r="D5" s="58">
        <v>-25689824</v>
      </c>
      <c r="E5" s="84">
        <v>0.28100000000000003</v>
      </c>
    </row>
    <row r="6" spans="2:5" ht="15" customHeight="1">
      <c r="B6" s="27" t="s">
        <v>93</v>
      </c>
      <c r="C6" s="58">
        <v>-23717906</v>
      </c>
      <c r="D6" s="58">
        <v>-45712321</v>
      </c>
      <c r="E6" s="84">
        <v>-0.48099999999999998</v>
      </c>
    </row>
    <row r="7" spans="2:5" ht="15" customHeight="1">
      <c r="B7" s="24" t="s">
        <v>94</v>
      </c>
      <c r="C7" s="61">
        <v>5157190</v>
      </c>
      <c r="D7" s="61">
        <v>-12871808</v>
      </c>
      <c r="E7" s="85">
        <v>-1.401</v>
      </c>
    </row>
    <row r="8" spans="2:5" ht="15" customHeight="1">
      <c r="B8" s="24" t="s">
        <v>95</v>
      </c>
      <c r="C8" s="61">
        <v>23965530</v>
      </c>
      <c r="D8" s="61">
        <v>52004635</v>
      </c>
      <c r="E8" s="85">
        <v>-0.53900000000000003</v>
      </c>
    </row>
    <row r="11" spans="2:5" ht="15" customHeight="1">
      <c r="C11" s="30"/>
    </row>
    <row r="12" spans="2:5" ht="15" customHeight="1">
      <c r="C12" s="30"/>
      <c r="D12" s="40"/>
    </row>
    <row r="13" spans="2:5" ht="15" customHeight="1">
      <c r="C13" s="30"/>
    </row>
    <row r="14" spans="2:5" ht="15" customHeight="1">
      <c r="C14" s="30"/>
    </row>
    <row r="15" spans="2:5" ht="15" customHeight="1">
      <c r="C15" s="30"/>
    </row>
    <row r="16" spans="2:5" ht="15" customHeight="1">
      <c r="C16" s="30"/>
    </row>
    <row r="17" spans="3:3" ht="15" customHeight="1">
      <c r="C17" s="30"/>
    </row>
    <row r="18" spans="3:3" ht="15" customHeight="1">
      <c r="C18" s="39"/>
    </row>
    <row r="27" spans="3:3" s="25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E3" sqref="E3"/>
    </sheetView>
  </sheetViews>
  <sheetFormatPr baseColWidth="10" defaultColWidth="11.44140625" defaultRowHeight="15" customHeight="1"/>
  <cols>
    <col min="1" max="1" width="8" style="86" bestFit="1" customWidth="1"/>
    <col min="2" max="2" width="35.33203125" style="86" bestFit="1" customWidth="1"/>
    <col min="3" max="3" width="8.5546875" style="86" customWidth="1"/>
    <col min="4" max="5" width="13.6640625" style="86" customWidth="1"/>
    <col min="6" max="16384" width="11.44140625" style="86"/>
  </cols>
  <sheetData>
    <row r="3" spans="1:5" ht="15" customHeight="1" thickBot="1">
      <c r="B3" s="87"/>
      <c r="C3" s="88"/>
      <c r="D3" s="88" t="s">
        <v>113</v>
      </c>
      <c r="E3" s="88" t="s">
        <v>123</v>
      </c>
    </row>
    <row r="4" spans="1:5" ht="15" customHeight="1">
      <c r="B4" s="89" t="s">
        <v>96</v>
      </c>
    </row>
    <row r="5" spans="1:5" ht="15" customHeight="1">
      <c r="A5" s="90"/>
      <c r="B5" s="91" t="s">
        <v>97</v>
      </c>
      <c r="C5" s="92" t="s">
        <v>98</v>
      </c>
      <c r="D5" s="95">
        <v>0.74</v>
      </c>
      <c r="E5" s="95">
        <v>0.64</v>
      </c>
    </row>
    <row r="6" spans="1:5" ht="15" customHeight="1">
      <c r="A6" s="90"/>
      <c r="B6" s="91" t="s">
        <v>99</v>
      </c>
      <c r="C6" s="92" t="s">
        <v>98</v>
      </c>
      <c r="D6" s="95">
        <v>0.11</v>
      </c>
      <c r="E6" s="95">
        <v>0.08</v>
      </c>
    </row>
    <row r="7" spans="1:5" ht="15" customHeight="1">
      <c r="B7" s="89" t="s">
        <v>100</v>
      </c>
      <c r="D7" s="96"/>
      <c r="E7" s="96"/>
    </row>
    <row r="8" spans="1:5" ht="15" customHeight="1">
      <c r="B8" s="91" t="s">
        <v>101</v>
      </c>
      <c r="C8" s="92" t="s">
        <v>98</v>
      </c>
      <c r="D8" s="95">
        <v>1.4474</v>
      </c>
      <c r="E8" s="95">
        <v>1.5918000000000001</v>
      </c>
    </row>
    <row r="9" spans="1:5" ht="15" customHeight="1">
      <c r="A9" s="90"/>
      <c r="B9" s="91" t="s">
        <v>102</v>
      </c>
      <c r="C9" s="92" t="s">
        <v>98</v>
      </c>
      <c r="D9" s="95">
        <v>0.21110000000000001</v>
      </c>
      <c r="E9" s="95">
        <v>0.21490000000000001</v>
      </c>
    </row>
    <row r="10" spans="1:5" ht="15" customHeight="1">
      <c r="A10" s="90"/>
      <c r="B10" s="91" t="s">
        <v>103</v>
      </c>
      <c r="C10" s="92" t="s">
        <v>98</v>
      </c>
      <c r="D10" s="95">
        <v>0.78890000000000005</v>
      </c>
      <c r="E10" s="95">
        <v>0.78510000000000002</v>
      </c>
    </row>
    <row r="11" spans="1:5" ht="15" customHeight="1">
      <c r="A11" s="90"/>
      <c r="B11" s="91" t="s">
        <v>104</v>
      </c>
      <c r="C11" s="92" t="s">
        <v>98</v>
      </c>
      <c r="D11" s="95">
        <v>7.29</v>
      </c>
      <c r="E11" s="95">
        <v>7.1</v>
      </c>
    </row>
    <row r="12" spans="1:5" ht="15" customHeight="1">
      <c r="B12" s="89" t="s">
        <v>105</v>
      </c>
      <c r="D12" s="96"/>
      <c r="E12" s="96"/>
    </row>
    <row r="13" spans="1:5" ht="14.4">
      <c r="A13" s="90"/>
      <c r="B13" s="93" t="s">
        <v>106</v>
      </c>
      <c r="C13" s="92" t="s">
        <v>0</v>
      </c>
      <c r="D13" s="95">
        <v>20.419999999999998</v>
      </c>
      <c r="E13" s="95">
        <v>21.87</v>
      </c>
    </row>
    <row r="14" spans="1:5" ht="15" customHeight="1">
      <c r="A14" s="90"/>
      <c r="B14" s="91" t="s">
        <v>107</v>
      </c>
      <c r="C14" s="92" t="s">
        <v>0</v>
      </c>
      <c r="D14" s="95">
        <v>7.8100000000000005</v>
      </c>
      <c r="E14" s="95">
        <v>7.82</v>
      </c>
    </row>
    <row r="15" spans="1:5" ht="15" customHeight="1">
      <c r="A15" s="90"/>
      <c r="B15" s="91" t="s">
        <v>108</v>
      </c>
      <c r="C15" s="92" t="s">
        <v>109</v>
      </c>
      <c r="D15" s="95">
        <v>23.02</v>
      </c>
      <c r="E15" s="95">
        <v>22.82</v>
      </c>
    </row>
    <row r="16" spans="1:5" ht="15" customHeight="1">
      <c r="B16" s="91" t="s">
        <v>110</v>
      </c>
      <c r="C16" s="92" t="s">
        <v>0</v>
      </c>
      <c r="D16" s="95">
        <v>5.63</v>
      </c>
      <c r="E16" s="95">
        <v>5.43</v>
      </c>
    </row>
    <row r="25" s="94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2018-05-29T23:13:57Z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